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DIO'!$A$1:$H$24</definedName>
    <definedName name="_xlnm.Print_Area" localSheetId="1">'PLAN PRIHODA'!$A$1:$H$89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<sst xmlns="http://schemas.openxmlformats.org/spreadsheetml/2006/main" count="410" uniqueCount="181">
  <si>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</si>
  <si>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</si>
  <si>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</si>
  <si>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</si>
  <si>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</si>
  <si>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</si>
  <si>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</si>
  <si>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</si>
  <si>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</si>
  <si>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</si>
  <si>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</si>
  <si>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</si>
  <si>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</si>
  <si>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</si>
  <si>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</si>
  <si>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</si>
  <si>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</si>
  <si>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</si>
  <si>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</si>
  <si>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</si>
  <si>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</si>
  <si>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</si>
  <si>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</si>
  <si>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</si>
  <si>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</si>
  <si>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</si>
  <si>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</si>
  <si>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</si>
  <si>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</si>
  <si>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</si>
  <si>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</si>
  <si>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</si>
  <si>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</si>
  <si>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</si>
  <si>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</si>
  <si>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OPĆI DIO</t>
  </si>
  <si>
    <t>PRIHODI UKUPNO</t>
  </si>
  <si>
    <t>RASHODI UKUPNO</t>
  </si>
  <si>
    <t>Financiranje redovne djelatnosti</t>
  </si>
  <si>
    <t>Muzejsko-galerijska djelatnost</t>
  </si>
  <si>
    <t>FD "Otočac"</t>
  </si>
  <si>
    <t>Glazbena škola</t>
  </si>
  <si>
    <t>A100002</t>
  </si>
  <si>
    <t>A100001</t>
  </si>
  <si>
    <t>A100003</t>
  </si>
  <si>
    <t>A100006</t>
  </si>
  <si>
    <t>A100005</t>
  </si>
  <si>
    <t>A100007</t>
  </si>
  <si>
    <t>A100008</t>
  </si>
  <si>
    <t>Financijski rashodi</t>
  </si>
  <si>
    <t xml:space="preserve"> </t>
  </si>
  <si>
    <t>Proračunski korisnik 02</t>
  </si>
  <si>
    <t>65264 Prihod od</t>
  </si>
  <si>
    <t>A100009</t>
  </si>
  <si>
    <t>A100010</t>
  </si>
  <si>
    <t>Radionica sviranja dangubice</t>
  </si>
  <si>
    <t>A100011</t>
  </si>
  <si>
    <t>Kulturno-umjetnički amaterizam</t>
  </si>
  <si>
    <t>Postrojenja i oprema</t>
  </si>
  <si>
    <t xml:space="preserve">             Gacko pučko otvoreno učilište</t>
  </si>
  <si>
    <t>prodaje ulaznica</t>
  </si>
  <si>
    <t>A100013</t>
  </si>
  <si>
    <t>Amatersko kazalište "Arupium"</t>
  </si>
  <si>
    <t>Tamburaški orkestar</t>
  </si>
  <si>
    <t>Naknada troškova zaposlenima</t>
  </si>
  <si>
    <t>A100014</t>
  </si>
  <si>
    <t>T100001</t>
  </si>
  <si>
    <t>Ostaci starog grada Otočca</t>
  </si>
  <si>
    <t>T100002</t>
  </si>
  <si>
    <t>dugotrajne imovine</t>
  </si>
  <si>
    <t>Rashodi za nabavu proizvedene</t>
  </si>
  <si>
    <t>Likovna kolonija "Likom Gacke"</t>
  </si>
  <si>
    <t>T100007</t>
  </si>
  <si>
    <t>Naknade troškova osobama izvan</t>
  </si>
  <si>
    <t>radnog odnosa</t>
  </si>
  <si>
    <t>od neprof.organiz.</t>
  </si>
  <si>
    <t>66313 Tek.donac.</t>
  </si>
  <si>
    <t>od trg.društava</t>
  </si>
  <si>
    <t>66314 Tek.donac.</t>
  </si>
  <si>
    <t>67111 Grad</t>
  </si>
  <si>
    <t>67121 Grad</t>
  </si>
  <si>
    <t>66312 Tek.donac.</t>
  </si>
  <si>
    <t>661510 Prihod</t>
  </si>
  <si>
    <t>od glazb.škole</t>
  </si>
  <si>
    <t>661511 Prihod</t>
  </si>
  <si>
    <t>od ostal.subjek.</t>
  </si>
  <si>
    <t>65268 HZZ</t>
  </si>
  <si>
    <t>T100005</t>
  </si>
  <si>
    <t>Kinotečna djelatnost</t>
  </si>
  <si>
    <t xml:space="preserve">  </t>
  </si>
  <si>
    <t>Rashodi za dodatna ulaganja na nefinancijskoj imovini</t>
  </si>
  <si>
    <t>Knjige, umjetnička djela i ostale izložbene vrijednosti</t>
  </si>
  <si>
    <t>A100004</t>
  </si>
  <si>
    <t>K100002</t>
  </si>
  <si>
    <t>POTREBA U KULTURI RH</t>
  </si>
  <si>
    <t xml:space="preserve">TEKUĆI PROGRAMI JAVNIH </t>
  </si>
  <si>
    <t xml:space="preserve">KAPITALNI PROGRAMI JAVNIH </t>
  </si>
  <si>
    <t>63613 Min.kulture</t>
  </si>
  <si>
    <t>63613 Hrvatski sabor</t>
  </si>
  <si>
    <t>63623 Min.kulture</t>
  </si>
  <si>
    <t xml:space="preserve">od pruženih </t>
  </si>
  <si>
    <t>usluga</t>
  </si>
  <si>
    <t>A100015</t>
  </si>
  <si>
    <t>63612 Min.kulture</t>
  </si>
  <si>
    <t>63622 Min.kulture</t>
  </si>
  <si>
    <t>63612 Hrvatski sabor</t>
  </si>
  <si>
    <t>T100004</t>
  </si>
  <si>
    <t>T100006</t>
  </si>
  <si>
    <t>T100008</t>
  </si>
  <si>
    <t>Nematerijalna proizvedena imovina</t>
  </si>
  <si>
    <t>63414 HZZ</t>
  </si>
  <si>
    <t>Nabava informatičke opreme</t>
  </si>
  <si>
    <t xml:space="preserve"> Opći prihodi i primici</t>
  </si>
  <si>
    <t>Ostali nesp. rashodi poslovanja</t>
  </si>
  <si>
    <t>Ostali nespom. rashodi poslovanja</t>
  </si>
  <si>
    <t>Ostali nespom.  rashodi poslovanja</t>
  </si>
  <si>
    <t>2021.</t>
  </si>
  <si>
    <t>ODNOS</t>
  </si>
  <si>
    <t>DONOS</t>
  </si>
  <si>
    <t>A100016</t>
  </si>
  <si>
    <t>Ukupno prihodi i primici za 2021.</t>
  </si>
  <si>
    <t xml:space="preserve">Sitni inventar </t>
  </si>
  <si>
    <t>depozite po viđenju</t>
  </si>
  <si>
    <t xml:space="preserve">64132 Kamate na </t>
  </si>
  <si>
    <t xml:space="preserve">Smotra folkolora Otočac </t>
  </si>
  <si>
    <t xml:space="preserve">Dječja Nova godina </t>
  </si>
  <si>
    <t>PROJEKCIJA PLANA ZA 2022.</t>
  </si>
  <si>
    <t>2022.</t>
  </si>
  <si>
    <t>Arheološko istraživanje i konzervacija nalazišta</t>
  </si>
  <si>
    <t>Izrada nošnje</t>
  </si>
  <si>
    <t>Reparacija i nabava žičanih instrumenata</t>
  </si>
  <si>
    <t>Ukupno prihodi i primici za 2022.</t>
  </si>
  <si>
    <t>T100003</t>
  </si>
  <si>
    <t>Tisak monografije ˝Industrija i industrijska baština grada Otočca˝</t>
  </si>
  <si>
    <t>Festival znanosti</t>
  </si>
  <si>
    <t>A100017</t>
  </si>
  <si>
    <t xml:space="preserve">Materijalni rashodi </t>
  </si>
  <si>
    <t>A100018</t>
  </si>
  <si>
    <t>Rashodi za nabavu proizvedene dugotrajne imovine</t>
  </si>
  <si>
    <t xml:space="preserve">Gostovanje FD Otočac GPOU-a na smotrama </t>
  </si>
  <si>
    <t xml:space="preserve">Naknade troškova osobama izvan radnog odnosa </t>
  </si>
  <si>
    <t>A100012</t>
  </si>
  <si>
    <t>T100009</t>
  </si>
  <si>
    <t>K100003</t>
  </si>
  <si>
    <t>T100010</t>
  </si>
  <si>
    <t>PRIJEDLOG FINANCIJSKOG PLANA GACKOG PUČKOG OTVORENOG  UČILIŠTA                                                                                                                                                  ZA 2021. I PROJEKCIJA PLANA ZA  2022. I 2023. GODINU</t>
  </si>
  <si>
    <t>Prijedlog plana 
za 2021.</t>
  </si>
  <si>
    <t>Projekcija plana
za 2022.</t>
  </si>
  <si>
    <t>Projekcija plana 
za 2023.</t>
  </si>
  <si>
    <t>2023.</t>
  </si>
  <si>
    <t>Ukupno prihodi i primici za 2023.</t>
  </si>
  <si>
    <t>PRIJEDLOG PLANA ZA 2021.</t>
  </si>
  <si>
    <t>PROJEKCIJA PLANA ZA 2023.</t>
  </si>
  <si>
    <t>Priprema i tisak promidžbenih materijala za Muzej Gacke</t>
  </si>
  <si>
    <t>Izvođenje predstava gostujućih kazališta</t>
  </si>
  <si>
    <t>Dječji maskirani balovi i obilježavanje Sv. Nikole</t>
  </si>
  <si>
    <t>Seminar tradicijskog pjevanja i plesa Dinarske zone</t>
  </si>
  <si>
    <t>Sanacija zgrade Gackog pučkog otvorenog učilišta Otočac</t>
  </si>
  <si>
    <t>Noć muzeja</t>
  </si>
  <si>
    <t xml:space="preserve">Rashodi za usluge </t>
  </si>
  <si>
    <t>A100019</t>
  </si>
  <si>
    <t>Međunarodni dan muzeja</t>
  </si>
  <si>
    <t xml:space="preserve">RASHODI POSLOVANJA </t>
  </si>
  <si>
    <t>37. Susreti likovnih stvaralaca</t>
  </si>
  <si>
    <t>K100001</t>
  </si>
  <si>
    <t>Dječje ljeto</t>
  </si>
  <si>
    <t>2. Smotra dječjeg izvornog folklora Otočac 2021.</t>
  </si>
  <si>
    <t>3. Smotra malih vokalnih sastava Otočac 2021.</t>
  </si>
  <si>
    <t>Radionica tradicionalnih rukotvorina - izrada coklji i suknenih čarapa</t>
  </si>
  <si>
    <t>RASHODI ZA NABAVU NEFINANCIJSKE IMOVINE</t>
  </si>
  <si>
    <t>A100020</t>
  </si>
  <si>
    <t>Ciklus izložbi "Lokalni umjetnici u muzeju"</t>
  </si>
  <si>
    <t>A100021</t>
  </si>
  <si>
    <t>Ljetno kino: filmovi na otvorenom</t>
  </si>
  <si>
    <t xml:space="preserve">Rashodi za materijal i energiju </t>
  </si>
  <si>
    <t>Preventivna zaštita nepokretnih kulturnih dobara</t>
  </si>
  <si>
    <t>64132 Kamate na</t>
  </si>
  <si>
    <t>od pruženih usluga</t>
  </si>
  <si>
    <t xml:space="preserve">65264 Prihod od </t>
  </si>
  <si>
    <t>661511 Prihod od</t>
  </si>
  <si>
    <t>pruženih usluga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</si>
</sst>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0000"/>
    <numFmt numFmtId="179" formatCode="#,##0.00;[Red]#,##0.00"/>
    <numFmt numFmtId="180" formatCode="[$-41A]d\.\ mmmm\ yyyy\."/>
  </numFmts>
  <fonts count="4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5" fillId="10" borderId="0" applyNumberFormat="0" applyBorder="0" applyAlignment="0" applyProtection="0"/>
    <xf numFmtId="0" fontId="6" fillId="23" borderId="1" applyNumberFormat="0" applyAlignment="0" applyProtection="0"/>
    <xf numFmtId="0" fontId="7" fillId="24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4" fillId="25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0" fillId="27" borderId="1" applyNumberFormat="0" applyAlignment="0" applyProtection="0"/>
    <xf numFmtId="0" fontId="15" fillId="0" borderId="6" applyNumberFormat="0" applyFill="0" applyAlignment="0" applyProtection="0"/>
    <xf numFmtId="0" fontId="5" fillId="8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4" borderId="10" applyNumberFormat="0" applyFont="0" applyAlignment="0" applyProtection="0"/>
    <xf numFmtId="0" fontId="17" fillId="23" borderId="11" applyNumberFormat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Alignment="0" applyProtection="0"/>
    <xf numFmtId="0" fontId="7" fillId="24" borderId="2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1" applyNumberFormat="0" applyAlignment="0" applyProtection="0"/>
    <xf numFmtId="0" fontId="15" fillId="0" borderId="0" applyNumberFormat="0" applyFill="0" applyBorder="0" applyAlignment="0" applyProtection="0"/>
  </cellStyleXfs>
  <cellXfs count="166">
    <xf numFmtId="0" fontId="0" fillId="0" borderId="0" xfId="0" applyNumberFormat="1" applyFill="1" applyBorder="1" applyAlignment="1" applyProtection="1">
      <alignment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3" borderId="0" xfId="0" applyNumberFormat="1" applyFont="1" applyFill="1" applyBorder="1" applyAlignment="1" applyProtection="1">
      <alignment/>
      <protection/>
    </xf>
    <xf numFmtId="1" fontId="21" fillId="0" borderId="16" xfId="0" applyNumberFormat="1" applyFont="1" applyBorder="1" applyAlignment="1">
      <alignment horizontal="left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23" borderId="15" xfId="0" applyNumberFormat="1" applyFont="1" applyFill="1" applyBorder="1" applyAlignment="1" applyProtection="1">
      <alignment horizontal="center" vertical="center" wrapText="1"/>
      <protection/>
    </xf>
    <xf numFmtId="0" fontId="27" fillId="23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21" xfId="0" applyNumberFormat="1" applyFont="1" applyFill="1" applyBorder="1" applyAlignment="1" applyProtection="1">
      <alignment horizont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3" fontId="34" fillId="0" borderId="21" xfId="0" applyNumberFormat="1" applyFont="1" applyBorder="1" applyAlignment="1">
      <alignment horizontal="right"/>
    </xf>
    <xf numFmtId="3" fontId="34" fillId="0" borderId="21" xfId="0" applyNumberFormat="1" applyFont="1" applyFill="1" applyBorder="1" applyAlignment="1" applyProtection="1">
      <alignment horizontal="righ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3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3" borderId="0" xfId="0" applyNumberFormat="1" applyFont="1" applyFill="1" applyBorder="1" applyAlignment="1" applyProtection="1">
      <alignment wrapText="1"/>
      <protection/>
    </xf>
    <xf numFmtId="0" fontId="26" fillId="23" borderId="21" xfId="0" applyNumberFormat="1" applyFont="1" applyFill="1" applyBorder="1" applyAlignment="1" applyProtection="1">
      <alignment horizontal="center" vertical="center" wrapText="1"/>
      <protection/>
    </xf>
    <xf numFmtId="1" fontId="22" fillId="28" borderId="16" xfId="0" applyNumberFormat="1" applyFont="1" applyFill="1" applyBorder="1" applyAlignment="1">
      <alignment horizontal="right" vertical="top" wrapText="1"/>
    </xf>
    <xf numFmtId="1" fontId="22" fillId="28" borderId="40" xfId="0" applyNumberFormat="1" applyFont="1" applyFill="1" applyBorder="1" applyAlignment="1">
      <alignment horizontal="left" wrapText="1"/>
    </xf>
    <xf numFmtId="1" fontId="22" fillId="0" borderId="16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3" fontId="21" fillId="0" borderId="18" xfId="0" applyNumberFormat="1" applyFont="1" applyBorder="1" applyAlignment="1">
      <alignment horizontal="right"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left"/>
      <protection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right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right"/>
      <protection/>
    </xf>
    <xf numFmtId="165" fontId="27" fillId="0" borderId="0" xfId="60" applyFont="1" applyFill="1" applyBorder="1" applyAlignment="1" applyProtection="1">
      <alignment horizontal="right"/>
      <protection/>
    </xf>
    <xf numFmtId="0" fontId="48" fillId="0" borderId="0" xfId="0" applyNumberFormat="1" applyFont="1" applyFill="1" applyBorder="1" applyAlignment="1" applyProtection="1">
      <alignment horizontal="left"/>
      <protection/>
    </xf>
    <xf numFmtId="0" fontId="48" fillId="0" borderId="0" xfId="0" applyNumberFormat="1" applyFont="1" applyFill="1" applyBorder="1" applyAlignment="1" applyProtection="1">
      <alignment horizontal="center"/>
      <protection/>
    </xf>
    <xf numFmtId="2" fontId="25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4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39" xfId="0" applyNumberFormat="1" applyFont="1" applyFill="1" applyBorder="1" applyAlignment="1" applyProtection="1">
      <alignment horizontal="center" wrapText="1"/>
      <protection/>
    </xf>
    <xf numFmtId="0" fontId="34" fillId="0" borderId="15" xfId="0" applyNumberFormat="1" applyFont="1" applyFill="1" applyBorder="1" applyAlignment="1" applyProtection="1">
      <alignment horizontal="center"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4" fillId="0" borderId="39" xfId="0" applyNumberFormat="1" applyFont="1" applyFill="1" applyBorder="1" applyAlignment="1" applyProtection="1">
      <alignment horizontal="center"/>
      <protection/>
    </xf>
    <xf numFmtId="0" fontId="34" fillId="0" borderId="15" xfId="0" applyNumberFormat="1" applyFont="1" applyFill="1" applyBorder="1" applyAlignment="1" applyProtection="1">
      <alignment horizontal="center"/>
      <protection/>
    </xf>
    <xf numFmtId="0" fontId="34" fillId="0" borderId="41" xfId="0" applyNumberFormat="1" applyFont="1" applyFill="1" applyBorder="1" applyAlignment="1" applyProtection="1">
      <alignment horizontal="center"/>
      <protection/>
    </xf>
    <xf numFmtId="0" fontId="34" fillId="0" borderId="39" xfId="0" applyFont="1" applyBorder="1" applyAlignment="1" quotePrefix="1">
      <alignment horizontal="center" wrapText="1"/>
    </xf>
    <xf numFmtId="0" fontId="34" fillId="0" borderId="15" xfId="0" applyFont="1" applyBorder="1" applyAlignment="1" quotePrefix="1">
      <alignment horizontal="center" wrapText="1"/>
    </xf>
    <xf numFmtId="0" fontId="34" fillId="0" borderId="41" xfId="0" applyFont="1" applyBorder="1" applyAlignment="1" quotePrefix="1">
      <alignment horizontal="center" wrapText="1"/>
    </xf>
    <xf numFmtId="0" fontId="21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9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0" fontId="28" fillId="0" borderId="42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left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3049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629400"/>
          <a:ext cx="13049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6294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19050</xdr:rowOff>
    </xdr:from>
    <xdr:to>
      <xdr:col>1</xdr:col>
      <xdr:colOff>0</xdr:colOff>
      <xdr:row>66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5125700"/>
          <a:ext cx="13049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19050</xdr:rowOff>
    </xdr:from>
    <xdr:to>
      <xdr:col>0</xdr:col>
      <xdr:colOff>1057275</xdr:colOff>
      <xdr:row>66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51257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L14" sqref="L14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93" customWidth="1"/>
    <col min="5" max="5" width="44.7109375" style="11" customWidth="1"/>
    <col min="6" max="6" width="15.140625" style="11" bestFit="1" customWidth="1"/>
    <col min="7" max="7" width="17.28125" style="11" customWidth="1"/>
    <col min="8" max="8" width="16.7109375" style="11" customWidth="1"/>
    <col min="9" max="16384" width="11.421875" style="11" customWidth="1"/>
  </cols>
  <sheetData>
    <row r="1" spans="1:8" ht="48" customHeight="1">
      <c r="A1" s="152" t="s">
        <v>145</v>
      </c>
      <c r="B1" s="152"/>
      <c r="C1" s="152"/>
      <c r="D1" s="152"/>
      <c r="E1" s="152"/>
      <c r="F1" s="152"/>
      <c r="G1" s="152"/>
      <c r="H1" s="152"/>
    </row>
    <row r="2" spans="1:8" s="75" customFormat="1" ht="26.25" customHeight="1">
      <c r="A2" s="135" t="s">
        <v>35</v>
      </c>
      <c r="B2" s="135"/>
      <c r="C2" s="135"/>
      <c r="D2" s="135"/>
      <c r="E2" s="135"/>
      <c r="F2" s="135"/>
      <c r="G2" s="153"/>
      <c r="H2" s="153"/>
    </row>
    <row r="3" spans="1:8" ht="25.5" customHeight="1">
      <c r="A3" s="135"/>
      <c r="B3" s="135"/>
      <c r="C3" s="135"/>
      <c r="D3" s="135"/>
      <c r="E3" s="135"/>
      <c r="F3" s="135"/>
      <c r="G3" s="135"/>
      <c r="H3" s="137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146</v>
      </c>
      <c r="G5" s="82" t="s">
        <v>147</v>
      </c>
      <c r="H5" s="83" t="s">
        <v>148</v>
      </c>
      <c r="I5" s="84"/>
    </row>
    <row r="6" spans="1:9" ht="27.75" customHeight="1">
      <c r="A6" s="140" t="s">
        <v>36</v>
      </c>
      <c r="B6" s="139"/>
      <c r="C6" s="139"/>
      <c r="D6" s="139"/>
      <c r="E6" s="151"/>
      <c r="F6" s="86">
        <v>3253890</v>
      </c>
      <c r="G6" s="86">
        <v>3228500</v>
      </c>
      <c r="H6" s="86">
        <v>3289000</v>
      </c>
      <c r="I6" s="103"/>
    </row>
    <row r="7" spans="1:8" ht="22.5" customHeight="1">
      <c r="A7" s="140" t="s">
        <v>0</v>
      </c>
      <c r="B7" s="139"/>
      <c r="C7" s="139"/>
      <c r="D7" s="139"/>
      <c r="E7" s="151"/>
      <c r="F7" s="85">
        <v>3253890</v>
      </c>
      <c r="G7" s="85">
        <v>3228500</v>
      </c>
      <c r="H7" s="85">
        <v>3289000</v>
      </c>
    </row>
    <row r="8" spans="1:8" ht="22.5" customHeight="1">
      <c r="A8" s="154" t="s">
        <v>1</v>
      </c>
      <c r="B8" s="151"/>
      <c r="C8" s="151"/>
      <c r="D8" s="151"/>
      <c r="E8" s="151"/>
      <c r="F8" s="85">
        <v>0</v>
      </c>
      <c r="G8" s="85">
        <v>0</v>
      </c>
      <c r="H8" s="85">
        <v>0</v>
      </c>
    </row>
    <row r="9" spans="1:8" ht="22.5" customHeight="1">
      <c r="A9" s="104" t="s">
        <v>37</v>
      </c>
      <c r="B9" s="1"/>
      <c r="C9" s="1"/>
      <c r="D9" s="1"/>
      <c r="E9" s="1"/>
      <c r="F9" s="85">
        <v>3333890</v>
      </c>
      <c r="G9" s="85">
        <v>3248500</v>
      </c>
      <c r="H9" s="85">
        <v>3294000</v>
      </c>
    </row>
    <row r="10" spans="1:8" ht="22.5" customHeight="1">
      <c r="A10" s="138" t="s">
        <v>2</v>
      </c>
      <c r="B10" s="139"/>
      <c r="C10" s="139"/>
      <c r="D10" s="139"/>
      <c r="E10" s="155"/>
      <c r="F10" s="86">
        <v>3031060</v>
      </c>
      <c r="G10" s="86">
        <v>3012500</v>
      </c>
      <c r="H10" s="86">
        <v>3059000</v>
      </c>
    </row>
    <row r="11" spans="1:8" ht="22.5" customHeight="1">
      <c r="A11" s="154" t="s">
        <v>3</v>
      </c>
      <c r="B11" s="151"/>
      <c r="C11" s="151"/>
      <c r="D11" s="151"/>
      <c r="E11" s="151"/>
      <c r="F11" s="86">
        <v>302830</v>
      </c>
      <c r="G11" s="86">
        <v>236000</v>
      </c>
      <c r="H11" s="86">
        <v>235000</v>
      </c>
    </row>
    <row r="12" spans="1:8" ht="22.5" customHeight="1">
      <c r="A12" s="138" t="s">
        <v>4</v>
      </c>
      <c r="B12" s="139"/>
      <c r="C12" s="139"/>
      <c r="D12" s="139"/>
      <c r="E12" s="139"/>
      <c r="F12" s="86">
        <f>+F6-F9</f>
        <v>-80000</v>
      </c>
      <c r="G12" s="86">
        <f>SUM(+G6-G9)</f>
        <v>-20000</v>
      </c>
      <c r="H12" s="86">
        <f>+H6-H9</f>
        <v>-5000</v>
      </c>
    </row>
    <row r="13" spans="1:8" ht="25.5" customHeight="1">
      <c r="A13" s="135"/>
      <c r="B13" s="136"/>
      <c r="C13" s="136"/>
      <c r="D13" s="136"/>
      <c r="E13" s="136"/>
      <c r="F13" s="137"/>
      <c r="G13" s="137"/>
      <c r="H13" s="137"/>
    </row>
    <row r="14" spans="1:8" ht="27.75" customHeight="1">
      <c r="A14" s="148"/>
      <c r="B14" s="149"/>
      <c r="C14" s="149"/>
      <c r="D14" s="149"/>
      <c r="E14" s="150"/>
      <c r="F14" s="82" t="s">
        <v>146</v>
      </c>
      <c r="G14" s="82" t="s">
        <v>147</v>
      </c>
      <c r="H14" s="83" t="s">
        <v>148</v>
      </c>
    </row>
    <row r="15" spans="1:8" ht="22.5" customHeight="1">
      <c r="A15" s="145" t="s">
        <v>118</v>
      </c>
      <c r="B15" s="146"/>
      <c r="C15" s="146"/>
      <c r="D15" s="146"/>
      <c r="E15" s="147"/>
      <c r="F15" s="85">
        <v>105000</v>
      </c>
      <c r="G15" s="85">
        <v>25000</v>
      </c>
      <c r="H15" s="86">
        <v>5000</v>
      </c>
    </row>
    <row r="16" spans="1:8" ht="22.5" customHeight="1">
      <c r="A16" s="142" t="s">
        <v>117</v>
      </c>
      <c r="B16" s="143"/>
      <c r="C16" s="143"/>
      <c r="D16" s="143"/>
      <c r="E16" s="144"/>
      <c r="F16" s="85">
        <v>80000</v>
      </c>
      <c r="G16" s="85">
        <v>20000</v>
      </c>
      <c r="H16" s="86">
        <v>5000</v>
      </c>
    </row>
    <row r="17" spans="1:8" s="70" customFormat="1" ht="25.5" customHeight="1">
      <c r="A17" s="141"/>
      <c r="B17" s="136"/>
      <c r="C17" s="136"/>
      <c r="D17" s="136"/>
      <c r="E17" s="136"/>
      <c r="F17" s="137"/>
      <c r="G17" s="137"/>
      <c r="H17" s="137"/>
    </row>
    <row r="18" spans="1:8" s="70" customFormat="1" ht="27.75" customHeight="1">
      <c r="A18" s="78"/>
      <c r="B18" s="79"/>
      <c r="C18" s="79"/>
      <c r="D18" s="80"/>
      <c r="E18" s="81"/>
      <c r="F18" s="82" t="s">
        <v>146</v>
      </c>
      <c r="G18" s="82" t="s">
        <v>147</v>
      </c>
      <c r="H18" s="83" t="s">
        <v>148</v>
      </c>
    </row>
    <row r="19" spans="1:8" s="70" customFormat="1" ht="22.5" customHeight="1">
      <c r="A19" s="140" t="s">
        <v>5</v>
      </c>
      <c r="B19" s="139"/>
      <c r="C19" s="139"/>
      <c r="D19" s="139"/>
      <c r="E19" s="139"/>
      <c r="F19" s="85"/>
      <c r="G19" s="85"/>
      <c r="H19" s="85"/>
    </row>
    <row r="20" spans="1:8" s="70" customFormat="1" ht="22.5" customHeight="1">
      <c r="A20" s="140" t="s">
        <v>6</v>
      </c>
      <c r="B20" s="139"/>
      <c r="C20" s="139"/>
      <c r="D20" s="139"/>
      <c r="E20" s="139"/>
      <c r="F20" s="85"/>
      <c r="G20" s="85"/>
      <c r="H20" s="85"/>
    </row>
    <row r="21" spans="1:8" s="70" customFormat="1" ht="22.5" customHeight="1">
      <c r="A21" s="138" t="s">
        <v>7</v>
      </c>
      <c r="B21" s="139"/>
      <c r="C21" s="139"/>
      <c r="D21" s="139"/>
      <c r="E21" s="139"/>
      <c r="F21" s="85"/>
      <c r="G21" s="85"/>
      <c r="H21" s="85"/>
    </row>
    <row r="22" spans="1:8" s="70" customFormat="1" ht="15" customHeight="1">
      <c r="A22" s="88"/>
      <c r="B22" s="89"/>
      <c r="C22" s="87"/>
      <c r="D22" s="90"/>
      <c r="E22" s="89"/>
      <c r="F22" s="91"/>
      <c r="G22" s="91"/>
      <c r="H22" s="91"/>
    </row>
    <row r="23" spans="1:8" s="70" customFormat="1" ht="22.5" customHeight="1">
      <c r="A23" s="138" t="s">
        <v>8</v>
      </c>
      <c r="B23" s="139"/>
      <c r="C23" s="139"/>
      <c r="D23" s="139"/>
      <c r="E23" s="139"/>
      <c r="F23" s="85">
        <v>0</v>
      </c>
      <c r="G23" s="85">
        <v>0</v>
      </c>
      <c r="H23" s="85">
        <v>0</v>
      </c>
    </row>
    <row r="24" spans="1:5" s="70" customFormat="1" ht="18" customHeight="1">
      <c r="A24" s="92"/>
      <c r="B24" s="77"/>
      <c r="C24" s="77"/>
      <c r="D24" s="77"/>
      <c r="E24" s="77"/>
    </row>
  </sheetData>
  <sheetProtection/>
  <mergeCells count="18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3:E23"/>
    <mergeCell ref="A19:E19"/>
    <mergeCell ref="A20:E20"/>
    <mergeCell ref="A21:E21"/>
    <mergeCell ref="A17:H17"/>
    <mergeCell ref="A16:E16"/>
    <mergeCell ref="A15:E15"/>
    <mergeCell ref="A14:E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"/>
  <sheetViews>
    <sheetView zoomScalePageLayoutView="0" workbookViewId="0" topLeftCell="A1">
      <selection activeCell="I93" sqref="I93"/>
    </sheetView>
  </sheetViews>
  <sheetFormatPr defaultColWidth="11.421875" defaultRowHeight="12.75"/>
  <cols>
    <col min="1" max="1" width="19.8515625" style="40" customWidth="1"/>
    <col min="2" max="2" width="17.57421875" style="40" customWidth="1"/>
    <col min="3" max="3" width="18.140625" style="40" customWidth="1"/>
    <col min="4" max="4" width="17.57421875" style="71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spans="1:8" ht="24" customHeight="1">
      <c r="A1" s="135" t="s">
        <v>9</v>
      </c>
      <c r="B1" s="135"/>
      <c r="C1" s="135"/>
      <c r="D1" s="135"/>
      <c r="E1" s="135"/>
      <c r="F1" s="135"/>
      <c r="G1" s="135"/>
      <c r="H1" s="135"/>
    </row>
    <row r="2" spans="1:8" s="2" customFormat="1" ht="13.5" thickBot="1">
      <c r="A2" s="18"/>
      <c r="H2" s="19" t="s">
        <v>10</v>
      </c>
    </row>
    <row r="3" spans="1:8" s="2" customFormat="1" ht="26.25" thickBot="1">
      <c r="A3" s="99" t="s">
        <v>11</v>
      </c>
      <c r="B3" s="159" t="s">
        <v>116</v>
      </c>
      <c r="C3" s="160"/>
      <c r="D3" s="160"/>
      <c r="E3" s="160"/>
      <c r="F3" s="160"/>
      <c r="G3" s="160"/>
      <c r="H3" s="161"/>
    </row>
    <row r="4" spans="1:8" s="2" customFormat="1" ht="77.25" thickBot="1">
      <c r="A4" s="100" t="s">
        <v>12</v>
      </c>
      <c r="B4" s="20" t="s">
        <v>13</v>
      </c>
      <c r="C4" s="21" t="s">
        <v>14</v>
      </c>
      <c r="D4" s="21" t="s">
        <v>15</v>
      </c>
      <c r="E4" s="21" t="s">
        <v>16</v>
      </c>
      <c r="F4" s="21" t="s">
        <v>17</v>
      </c>
      <c r="G4" s="21" t="s">
        <v>18</v>
      </c>
      <c r="H4" s="22" t="s">
        <v>19</v>
      </c>
    </row>
    <row r="5" spans="1:8" s="2" customFormat="1" ht="12.75">
      <c r="A5" s="4" t="s">
        <v>103</v>
      </c>
      <c r="B5" s="5"/>
      <c r="C5" s="6"/>
      <c r="D5" s="7"/>
      <c r="E5" s="112">
        <v>735260</v>
      </c>
      <c r="F5" s="8"/>
      <c r="G5" s="9"/>
      <c r="H5" s="10"/>
    </row>
    <row r="6" spans="1:8" s="2" customFormat="1" ht="12.75">
      <c r="A6" s="23" t="s">
        <v>104</v>
      </c>
      <c r="B6" s="24"/>
      <c r="C6" s="25"/>
      <c r="D6" s="25"/>
      <c r="E6" s="25">
        <v>139000</v>
      </c>
      <c r="F6" s="25"/>
      <c r="G6" s="26"/>
      <c r="H6" s="27"/>
    </row>
    <row r="7" spans="1:8" s="2" customFormat="1" ht="12.75">
      <c r="A7" s="23" t="s">
        <v>105</v>
      </c>
      <c r="B7" s="24"/>
      <c r="C7" s="25"/>
      <c r="D7" s="25"/>
      <c r="E7" s="25">
        <v>360000</v>
      </c>
      <c r="F7" s="25"/>
      <c r="G7" s="26"/>
      <c r="H7" s="27"/>
    </row>
    <row r="8" spans="1:8" s="2" customFormat="1" ht="12.75">
      <c r="A8" s="23" t="s">
        <v>123</v>
      </c>
      <c r="B8" s="24"/>
      <c r="C8" s="25">
        <v>100</v>
      </c>
      <c r="D8" s="25"/>
      <c r="E8" s="25"/>
      <c r="F8" s="25"/>
      <c r="G8" s="26"/>
      <c r="H8" s="27"/>
    </row>
    <row r="9" spans="1:8" s="2" customFormat="1" ht="12.75">
      <c r="A9" s="23" t="s">
        <v>122</v>
      </c>
      <c r="B9" s="24"/>
      <c r="C9" s="25"/>
      <c r="D9" s="25"/>
      <c r="E9" s="25"/>
      <c r="F9" s="25"/>
      <c r="G9" s="26"/>
      <c r="H9" s="27"/>
    </row>
    <row r="10" spans="1:8" s="2" customFormat="1" ht="12.75">
      <c r="A10" s="23" t="s">
        <v>52</v>
      </c>
      <c r="B10" s="24"/>
      <c r="C10" s="25">
        <v>62000</v>
      </c>
      <c r="D10" s="25"/>
      <c r="E10" s="25"/>
      <c r="F10" s="25"/>
      <c r="G10" s="26"/>
      <c r="H10" s="27"/>
    </row>
    <row r="11" spans="1:8" s="2" customFormat="1" ht="12.75">
      <c r="A11" s="23" t="s">
        <v>60</v>
      </c>
      <c r="B11" s="24"/>
      <c r="C11" s="25"/>
      <c r="D11" s="25"/>
      <c r="E11" s="25"/>
      <c r="F11" s="25"/>
      <c r="G11" s="26"/>
      <c r="H11" s="27"/>
    </row>
    <row r="12" spans="1:8" s="2" customFormat="1" ht="12.75">
      <c r="A12" s="23" t="s">
        <v>110</v>
      </c>
      <c r="B12" s="24"/>
      <c r="C12" s="25"/>
      <c r="D12" s="25"/>
      <c r="E12" s="25"/>
      <c r="F12" s="25"/>
      <c r="G12" s="26"/>
      <c r="H12" s="27"/>
    </row>
    <row r="13" spans="1:8" s="2" customFormat="1" ht="12.75">
      <c r="A13" s="23" t="s">
        <v>82</v>
      </c>
      <c r="B13" s="24"/>
      <c r="C13" s="25">
        <v>110000</v>
      </c>
      <c r="D13" s="25"/>
      <c r="E13" s="25"/>
      <c r="F13" s="25"/>
      <c r="G13" s="26"/>
      <c r="H13" s="27"/>
    </row>
    <row r="14" spans="1:8" s="2" customFormat="1" ht="12.75">
      <c r="A14" s="23" t="s">
        <v>83</v>
      </c>
      <c r="B14" s="24"/>
      <c r="C14" s="25"/>
      <c r="D14" s="25"/>
      <c r="E14" s="25"/>
      <c r="F14" s="25"/>
      <c r="G14" s="26"/>
      <c r="H14" s="27"/>
    </row>
    <row r="15" spans="1:8" s="2" customFormat="1" ht="12.75">
      <c r="A15" s="23" t="s">
        <v>84</v>
      </c>
      <c r="B15" s="24" t="s">
        <v>50</v>
      </c>
      <c r="C15" s="25">
        <v>12000</v>
      </c>
      <c r="D15" s="25"/>
      <c r="E15" s="25"/>
      <c r="F15" s="25"/>
      <c r="G15" s="26"/>
      <c r="H15" s="27"/>
    </row>
    <row r="16" spans="1:8" s="2" customFormat="1" ht="11.25" customHeight="1">
      <c r="A16" s="28" t="s">
        <v>100</v>
      </c>
      <c r="B16" s="24"/>
      <c r="C16" s="25"/>
      <c r="D16" s="25"/>
      <c r="E16" s="25"/>
      <c r="F16" s="25"/>
      <c r="G16" s="26"/>
      <c r="H16" s="27"/>
    </row>
    <row r="17" spans="1:8" s="2" customFormat="1" ht="11.25" customHeight="1">
      <c r="A17" s="28" t="s">
        <v>101</v>
      </c>
      <c r="B17" s="24"/>
      <c r="C17" s="25"/>
      <c r="D17" s="25"/>
      <c r="E17" s="25"/>
      <c r="F17" s="25"/>
      <c r="G17" s="26"/>
      <c r="H17" s="27"/>
    </row>
    <row r="18" spans="1:8" s="2" customFormat="1" ht="12.75">
      <c r="A18" s="23" t="s">
        <v>81</v>
      </c>
      <c r="B18" s="24"/>
      <c r="C18" s="25"/>
      <c r="D18" s="25"/>
      <c r="E18" s="25"/>
      <c r="F18" s="25">
        <v>7000</v>
      </c>
      <c r="G18" s="26"/>
      <c r="H18" s="27"/>
    </row>
    <row r="19" spans="1:8" s="2" customFormat="1" ht="12.75">
      <c r="A19" s="23" t="s">
        <v>75</v>
      </c>
      <c r="B19" s="24"/>
      <c r="C19" s="25"/>
      <c r="D19" s="25"/>
      <c r="E19" s="25"/>
      <c r="F19" s="25"/>
      <c r="G19" s="26"/>
      <c r="H19" s="27"/>
    </row>
    <row r="20" spans="1:8" s="2" customFormat="1" ht="12.75">
      <c r="A20" s="28" t="s">
        <v>76</v>
      </c>
      <c r="B20" s="24"/>
      <c r="C20" s="25"/>
      <c r="D20" s="25"/>
      <c r="E20" s="25"/>
      <c r="F20" s="25">
        <v>4000</v>
      </c>
      <c r="G20" s="26"/>
      <c r="H20" s="27"/>
    </row>
    <row r="21" spans="1:8" s="2" customFormat="1" ht="12.75">
      <c r="A21" s="23" t="s">
        <v>77</v>
      </c>
      <c r="B21" s="24"/>
      <c r="C21" s="25"/>
      <c r="D21" s="25"/>
      <c r="E21" s="25"/>
      <c r="F21" s="25"/>
      <c r="G21" s="26"/>
      <c r="H21" s="27"/>
    </row>
    <row r="22" spans="1:8" s="2" customFormat="1" ht="12.75">
      <c r="A22" s="28" t="s">
        <v>78</v>
      </c>
      <c r="B22" s="113"/>
      <c r="C22" s="25"/>
      <c r="D22" s="25"/>
      <c r="E22" s="25"/>
      <c r="F22" s="25">
        <v>1000</v>
      </c>
      <c r="G22" s="26"/>
      <c r="H22" s="27"/>
    </row>
    <row r="23" spans="1:8" s="2" customFormat="1" ht="12.75">
      <c r="A23" s="28" t="s">
        <v>85</v>
      </c>
      <c r="B23" s="24"/>
      <c r="C23" s="25"/>
      <c r="D23" s="25"/>
      <c r="E23" s="25"/>
      <c r="F23" s="25"/>
      <c r="G23" s="26"/>
      <c r="H23" s="27"/>
    </row>
    <row r="24" spans="1:8" s="2" customFormat="1" ht="12.75">
      <c r="A24" s="28" t="s">
        <v>79</v>
      </c>
      <c r="B24" s="24">
        <v>1739700</v>
      </c>
      <c r="C24" s="25"/>
      <c r="D24" s="25"/>
      <c r="E24" s="25" t="s">
        <v>50</v>
      </c>
      <c r="F24" s="25"/>
      <c r="G24" s="26"/>
      <c r="H24" s="27"/>
    </row>
    <row r="25" spans="1:8" s="2" customFormat="1" ht="12.75">
      <c r="A25" s="28" t="s">
        <v>80</v>
      </c>
      <c r="B25" s="24">
        <v>83830</v>
      </c>
      <c r="C25" s="25"/>
      <c r="D25" s="25"/>
      <c r="E25" s="25"/>
      <c r="F25" s="25"/>
      <c r="G25" s="26"/>
      <c r="H25" s="27"/>
    </row>
    <row r="26" spans="1:8" s="2" customFormat="1" ht="14.25" customHeight="1" thickBot="1">
      <c r="A26" s="29"/>
      <c r="B26" s="30"/>
      <c r="C26" s="31"/>
      <c r="D26" s="31"/>
      <c r="E26" s="31"/>
      <c r="F26" s="31"/>
      <c r="G26" s="32"/>
      <c r="H26" s="33"/>
    </row>
    <row r="27" spans="1:8" s="2" customFormat="1" ht="30" customHeight="1" thickBot="1">
      <c r="A27" s="34" t="s">
        <v>20</v>
      </c>
      <c r="B27" s="35">
        <f>SUM(B24:B26)</f>
        <v>1823530</v>
      </c>
      <c r="C27" s="36">
        <f>SUM(C5:C26)</f>
        <v>184100</v>
      </c>
      <c r="D27" s="37">
        <v>0</v>
      </c>
      <c r="E27" s="36">
        <f>SUM(E5:E26)</f>
        <v>1234260</v>
      </c>
      <c r="F27" s="37">
        <f>SUM(F5:F26)</f>
        <v>12000</v>
      </c>
      <c r="G27" s="36">
        <v>0</v>
      </c>
      <c r="H27" s="38">
        <v>0</v>
      </c>
    </row>
    <row r="28" spans="1:8" s="2" customFormat="1" ht="28.5" customHeight="1" thickBot="1">
      <c r="A28" s="34" t="s">
        <v>120</v>
      </c>
      <c r="B28" s="156">
        <f>SUM(B27,C27,D27,E27,F27,G27,H27)</f>
        <v>3253890</v>
      </c>
      <c r="C28" s="157"/>
      <c r="D28" s="157"/>
      <c r="E28" s="157"/>
      <c r="F28" s="157"/>
      <c r="G28" s="157"/>
      <c r="H28" s="158"/>
    </row>
    <row r="29" spans="1:8" s="2" customFormat="1" ht="28.5" customHeight="1">
      <c r="A29" s="110"/>
      <c r="B29" s="111"/>
      <c r="C29" s="111"/>
      <c r="D29" s="111"/>
      <c r="E29" s="111"/>
      <c r="F29" s="111"/>
      <c r="G29" s="111"/>
      <c r="H29" s="111"/>
    </row>
    <row r="30" spans="1:8" ht="13.5" thickBot="1">
      <c r="A30" s="15"/>
      <c r="B30" s="15"/>
      <c r="C30" s="15"/>
      <c r="D30" s="16"/>
      <c r="E30" s="39"/>
      <c r="H30" s="19" t="s">
        <v>10</v>
      </c>
    </row>
    <row r="31" spans="1:8" ht="24" customHeight="1" thickBot="1">
      <c r="A31" s="101" t="s">
        <v>11</v>
      </c>
      <c r="B31" s="159" t="s">
        <v>127</v>
      </c>
      <c r="C31" s="160"/>
      <c r="D31" s="160"/>
      <c r="E31" s="160"/>
      <c r="F31" s="160"/>
      <c r="G31" s="160"/>
      <c r="H31" s="161"/>
    </row>
    <row r="32" spans="1:8" ht="77.25" thickBot="1">
      <c r="A32" s="102" t="s">
        <v>12</v>
      </c>
      <c r="B32" s="20" t="s">
        <v>13</v>
      </c>
      <c r="C32" s="21" t="s">
        <v>14</v>
      </c>
      <c r="D32" s="21" t="s">
        <v>15</v>
      </c>
      <c r="E32" s="21" t="s">
        <v>16</v>
      </c>
      <c r="F32" s="21" t="s">
        <v>17</v>
      </c>
      <c r="G32" s="21" t="s">
        <v>18</v>
      </c>
      <c r="H32" s="22" t="s">
        <v>19</v>
      </c>
    </row>
    <row r="33" spans="1:8" ht="12.75">
      <c r="A33" s="4" t="s">
        <v>103</v>
      </c>
      <c r="B33" s="5"/>
      <c r="C33" s="6"/>
      <c r="D33" s="7"/>
      <c r="E33" s="109">
        <v>1306400</v>
      </c>
      <c r="F33" s="8"/>
      <c r="G33" s="9"/>
      <c r="H33" s="10"/>
    </row>
    <row r="34" spans="1:8" ht="12.75">
      <c r="A34" s="23" t="s">
        <v>99</v>
      </c>
      <c r="B34" s="115"/>
      <c r="C34" s="25"/>
      <c r="D34" s="116"/>
      <c r="E34" s="117">
        <v>166000</v>
      </c>
      <c r="F34" s="118"/>
      <c r="G34" s="119"/>
      <c r="H34" s="120"/>
    </row>
    <row r="35" spans="1:13" ht="12.75">
      <c r="A35" s="23" t="s">
        <v>105</v>
      </c>
      <c r="B35" s="24"/>
      <c r="C35" s="25"/>
      <c r="D35" s="25"/>
      <c r="E35" s="25">
        <v>360000</v>
      </c>
      <c r="F35" s="25"/>
      <c r="G35" s="26"/>
      <c r="H35" s="27"/>
      <c r="M35" s="11" t="s">
        <v>50</v>
      </c>
    </row>
    <row r="36" spans="1:8" s="2" customFormat="1" ht="12.75">
      <c r="A36" s="23" t="s">
        <v>123</v>
      </c>
      <c r="B36" s="24"/>
      <c r="C36" s="25">
        <v>100</v>
      </c>
      <c r="D36" s="25"/>
      <c r="E36" s="25"/>
      <c r="F36" s="25"/>
      <c r="G36" s="26"/>
      <c r="H36" s="27"/>
    </row>
    <row r="37" spans="1:8" s="2" customFormat="1" ht="12.75">
      <c r="A37" s="23" t="s">
        <v>122</v>
      </c>
      <c r="B37" s="24"/>
      <c r="C37" s="25"/>
      <c r="D37" s="25"/>
      <c r="E37" s="25"/>
      <c r="F37" s="25"/>
      <c r="G37" s="26"/>
      <c r="H37" s="27"/>
    </row>
    <row r="38" spans="1:8" s="2" customFormat="1" ht="12.75">
      <c r="A38" s="23" t="s">
        <v>178</v>
      </c>
      <c r="B38" s="24"/>
      <c r="C38" s="25">
        <v>62000</v>
      </c>
      <c r="D38" s="25"/>
      <c r="E38" s="25"/>
      <c r="F38" s="25"/>
      <c r="G38" s="26"/>
      <c r="H38" s="27"/>
    </row>
    <row r="39" spans="1:8" s="2" customFormat="1" ht="12.75">
      <c r="A39" s="23" t="s">
        <v>60</v>
      </c>
      <c r="B39" s="24"/>
      <c r="C39" s="25"/>
      <c r="D39" s="25"/>
      <c r="E39" s="25"/>
      <c r="F39" s="25"/>
      <c r="G39" s="26"/>
      <c r="H39" s="27"/>
    </row>
    <row r="40" spans="1:8" ht="12.75">
      <c r="A40" s="23" t="s">
        <v>110</v>
      </c>
      <c r="B40" s="24"/>
      <c r="C40" s="25"/>
      <c r="D40" s="25"/>
      <c r="E40" s="25" t="s">
        <v>50</v>
      </c>
      <c r="F40" s="25"/>
      <c r="G40" s="26"/>
      <c r="H40" s="27"/>
    </row>
    <row r="41" spans="1:8" ht="12.75" customHeight="1">
      <c r="A41" s="23" t="s">
        <v>82</v>
      </c>
      <c r="B41" s="24"/>
      <c r="C41" s="25">
        <v>110000</v>
      </c>
      <c r="D41" s="25"/>
      <c r="E41" s="25"/>
      <c r="F41" s="25"/>
      <c r="G41" s="26"/>
      <c r="H41" s="27"/>
    </row>
    <row r="42" spans="1:8" ht="12.75" customHeight="1">
      <c r="A42" s="23" t="s">
        <v>83</v>
      </c>
      <c r="B42" s="24"/>
      <c r="C42" s="25"/>
      <c r="D42" s="25"/>
      <c r="E42" s="25"/>
      <c r="F42" s="25"/>
      <c r="G42" s="26"/>
      <c r="H42" s="27"/>
    </row>
    <row r="43" spans="1:8" ht="12.75">
      <c r="A43" s="23" t="s">
        <v>179</v>
      </c>
      <c r="B43" s="24"/>
      <c r="C43" s="25">
        <v>12000</v>
      </c>
      <c r="D43" s="25"/>
      <c r="E43" s="25"/>
      <c r="F43" s="25"/>
      <c r="G43" s="26"/>
      <c r="H43" s="27"/>
    </row>
    <row r="44" spans="1:8" ht="12.75">
      <c r="A44" s="23" t="s">
        <v>180</v>
      </c>
      <c r="B44" s="24"/>
      <c r="C44" s="25"/>
      <c r="D44" s="25"/>
      <c r="E44" s="25"/>
      <c r="F44" s="25"/>
      <c r="G44" s="26"/>
      <c r="H44" s="27"/>
    </row>
    <row r="45" spans="1:8" ht="12.75">
      <c r="A45" s="23" t="s">
        <v>81</v>
      </c>
      <c r="B45" s="24"/>
      <c r="C45" s="25"/>
      <c r="D45" s="25"/>
      <c r="E45" s="25"/>
      <c r="F45" s="25">
        <v>7000</v>
      </c>
      <c r="G45" s="26"/>
      <c r="H45" s="27"/>
    </row>
    <row r="46" spans="1:8" ht="12.75">
      <c r="A46" s="23" t="s">
        <v>75</v>
      </c>
      <c r="B46" s="24"/>
      <c r="C46" s="25"/>
      <c r="D46" s="25"/>
      <c r="E46" s="25"/>
      <c r="F46" s="25"/>
      <c r="G46" s="26"/>
      <c r="H46" s="27"/>
    </row>
    <row r="47" spans="1:8" ht="12.75">
      <c r="A47" s="28" t="s">
        <v>76</v>
      </c>
      <c r="B47" s="24"/>
      <c r="C47" s="25"/>
      <c r="D47" s="25"/>
      <c r="E47" s="25"/>
      <c r="F47" s="25">
        <v>4000</v>
      </c>
      <c r="G47" s="26"/>
      <c r="H47" s="27"/>
    </row>
    <row r="48" spans="1:8" ht="12" customHeight="1">
      <c r="A48" s="23" t="s">
        <v>77</v>
      </c>
      <c r="B48" s="24"/>
      <c r="C48" s="25"/>
      <c r="D48" s="25"/>
      <c r="E48" s="25"/>
      <c r="F48" s="25"/>
      <c r="G48" s="26"/>
      <c r="H48" s="27"/>
    </row>
    <row r="49" spans="1:8" ht="12.75">
      <c r="A49" s="28" t="s">
        <v>78</v>
      </c>
      <c r="B49" s="24"/>
      <c r="C49" s="25"/>
      <c r="D49" s="25"/>
      <c r="E49" s="25"/>
      <c r="F49" s="25">
        <v>1000</v>
      </c>
      <c r="G49" s="26"/>
      <c r="H49" s="27"/>
    </row>
    <row r="50" spans="1:8" ht="12.75">
      <c r="A50" s="28" t="s">
        <v>85</v>
      </c>
      <c r="B50" s="24"/>
      <c r="C50" s="25"/>
      <c r="D50" s="25"/>
      <c r="E50" s="25"/>
      <c r="F50" s="25"/>
      <c r="G50" s="26"/>
      <c r="H50" s="27"/>
    </row>
    <row r="51" spans="1:8" ht="12.75">
      <c r="A51" s="28" t="s">
        <v>79</v>
      </c>
      <c r="B51" s="24">
        <v>1150000</v>
      </c>
      <c r="C51" s="25"/>
      <c r="D51" s="25"/>
      <c r="E51" s="25"/>
      <c r="F51" s="25"/>
      <c r="G51" s="26"/>
      <c r="H51" s="27"/>
    </row>
    <row r="52" spans="1:8" ht="12.75">
      <c r="A52" s="28" t="s">
        <v>80</v>
      </c>
      <c r="B52" s="24">
        <v>50000</v>
      </c>
      <c r="C52" s="25"/>
      <c r="D52" s="25"/>
      <c r="E52" s="25"/>
      <c r="F52" s="25"/>
      <c r="G52" s="26"/>
      <c r="H52" s="27"/>
    </row>
    <row r="53" spans="1:8" ht="13.5" customHeight="1" thickBot="1">
      <c r="A53" s="29"/>
      <c r="B53" s="30"/>
      <c r="C53" s="31"/>
      <c r="D53" s="31"/>
      <c r="E53" s="31"/>
      <c r="F53" s="31"/>
      <c r="G53" s="32"/>
      <c r="H53" s="33"/>
    </row>
    <row r="54" spans="1:8" s="2" customFormat="1" ht="30" customHeight="1" thickBot="1">
      <c r="A54" s="34" t="s">
        <v>20</v>
      </c>
      <c r="B54" s="35">
        <f>SUM(B33:B53)</f>
        <v>1200000</v>
      </c>
      <c r="C54" s="36">
        <f>SUM(C33:C53)</f>
        <v>184100</v>
      </c>
      <c r="D54" s="37">
        <f>SUM(D33:D53)</f>
        <v>0</v>
      </c>
      <c r="E54" s="36">
        <f>SUM(E33:E53)</f>
        <v>1832400</v>
      </c>
      <c r="F54" s="37">
        <f>SUM(F33:F53)</f>
        <v>12000</v>
      </c>
      <c r="G54" s="36">
        <v>0</v>
      </c>
      <c r="H54" s="38">
        <v>0</v>
      </c>
    </row>
    <row r="55" spans="1:8" s="2" customFormat="1" ht="28.5" customHeight="1" thickBot="1">
      <c r="A55" s="34" t="s">
        <v>131</v>
      </c>
      <c r="B55" s="156">
        <f>SUM(B54:F54)</f>
        <v>3228500</v>
      </c>
      <c r="C55" s="157"/>
      <c r="D55" s="157"/>
      <c r="E55" s="157"/>
      <c r="F55" s="157"/>
      <c r="G55" s="157"/>
      <c r="H55" s="158"/>
    </row>
    <row r="56" spans="1:8" s="2" customFormat="1" ht="28.5" customHeight="1">
      <c r="A56" s="110"/>
      <c r="B56" s="111"/>
      <c r="C56" s="111"/>
      <c r="D56" s="111"/>
      <c r="E56" s="111"/>
      <c r="F56" s="111"/>
      <c r="G56" s="111"/>
      <c r="H56" s="111"/>
    </row>
    <row r="57" spans="1:8" s="2" customFormat="1" ht="28.5" customHeight="1">
      <c r="A57" s="110"/>
      <c r="B57" s="111"/>
      <c r="C57" s="111"/>
      <c r="D57" s="111"/>
      <c r="E57" s="111"/>
      <c r="F57" s="111"/>
      <c r="G57" s="111"/>
      <c r="H57" s="111"/>
    </row>
    <row r="58" spans="1:8" s="2" customFormat="1" ht="28.5" customHeight="1">
      <c r="A58" s="110"/>
      <c r="B58" s="111"/>
      <c r="C58" s="111"/>
      <c r="D58" s="111"/>
      <c r="E58" s="111"/>
      <c r="F58" s="111"/>
      <c r="G58" s="111"/>
      <c r="H58" s="111"/>
    </row>
    <row r="59" spans="1:8" s="2" customFormat="1" ht="28.5" customHeight="1">
      <c r="A59" s="110"/>
      <c r="B59" s="111"/>
      <c r="C59" s="111"/>
      <c r="D59" s="111"/>
      <c r="E59" s="111"/>
      <c r="F59" s="111"/>
      <c r="G59" s="111"/>
      <c r="H59" s="111"/>
    </row>
    <row r="60" spans="1:8" s="2" customFormat="1" ht="28.5" customHeight="1">
      <c r="A60" s="110"/>
      <c r="B60" s="111"/>
      <c r="C60" s="111"/>
      <c r="D60" s="111"/>
      <c r="E60" s="111"/>
      <c r="F60" s="111"/>
      <c r="G60" s="111"/>
      <c r="H60" s="111"/>
    </row>
    <row r="61" spans="1:8" s="2" customFormat="1" ht="28.5" customHeight="1">
      <c r="A61" s="110"/>
      <c r="B61" s="111"/>
      <c r="C61" s="111"/>
      <c r="D61" s="111"/>
      <c r="E61" s="111"/>
      <c r="F61" s="111"/>
      <c r="G61" s="111"/>
      <c r="H61" s="111"/>
    </row>
    <row r="62" spans="1:8" s="2" customFormat="1" ht="28.5" customHeight="1">
      <c r="A62" s="110"/>
      <c r="B62" s="111"/>
      <c r="C62" s="111"/>
      <c r="D62" s="111"/>
      <c r="E62" s="111"/>
      <c r="F62" s="111"/>
      <c r="G62" s="111"/>
      <c r="H62" s="111"/>
    </row>
    <row r="63" spans="1:8" s="2" customFormat="1" ht="28.5" customHeight="1">
      <c r="A63" s="110"/>
      <c r="B63" s="111"/>
      <c r="C63" s="111"/>
      <c r="D63" s="111"/>
      <c r="E63" s="111"/>
      <c r="F63" s="111"/>
      <c r="G63" s="111"/>
      <c r="H63" s="111"/>
    </row>
    <row r="64" spans="4:8" ht="13.5" thickBot="1">
      <c r="D64" s="41"/>
      <c r="E64" s="42"/>
      <c r="H64" s="121" t="s">
        <v>10</v>
      </c>
    </row>
    <row r="65" spans="1:8" ht="26.25" thickBot="1">
      <c r="A65" s="101" t="s">
        <v>11</v>
      </c>
      <c r="B65" s="159" t="s">
        <v>149</v>
      </c>
      <c r="C65" s="160"/>
      <c r="D65" s="160"/>
      <c r="E65" s="160"/>
      <c r="F65" s="160"/>
      <c r="G65" s="160"/>
      <c r="H65" s="161"/>
    </row>
    <row r="66" spans="1:8" ht="77.25" thickBot="1">
      <c r="A66" s="102" t="s">
        <v>12</v>
      </c>
      <c r="B66" s="20" t="s">
        <v>13</v>
      </c>
      <c r="C66" s="21" t="s">
        <v>14</v>
      </c>
      <c r="D66" s="21" t="s">
        <v>15</v>
      </c>
      <c r="E66" s="21" t="s">
        <v>16</v>
      </c>
      <c r="F66" s="21" t="s">
        <v>17</v>
      </c>
      <c r="G66" s="21" t="s">
        <v>18</v>
      </c>
      <c r="H66" s="22" t="s">
        <v>19</v>
      </c>
    </row>
    <row r="67" spans="1:8" ht="12.75">
      <c r="A67" s="4" t="s">
        <v>97</v>
      </c>
      <c r="B67" s="5"/>
      <c r="C67" s="6"/>
      <c r="D67" s="7"/>
      <c r="E67" s="112">
        <v>1342900</v>
      </c>
      <c r="F67" s="8"/>
      <c r="G67" s="9"/>
      <c r="H67" s="10"/>
    </row>
    <row r="68" spans="1:8" ht="12.75">
      <c r="A68" s="23" t="s">
        <v>99</v>
      </c>
      <c r="B68" s="24"/>
      <c r="C68" s="25"/>
      <c r="D68" s="25"/>
      <c r="E68" s="25">
        <v>190000</v>
      </c>
      <c r="F68" s="25"/>
      <c r="G68" s="26"/>
      <c r="H68" s="27"/>
    </row>
    <row r="69" spans="1:8" ht="12.75">
      <c r="A69" s="23" t="s">
        <v>98</v>
      </c>
      <c r="B69" s="24"/>
      <c r="C69" s="25"/>
      <c r="D69" s="25"/>
      <c r="E69" s="25">
        <v>360000</v>
      </c>
      <c r="F69" s="25"/>
      <c r="G69" s="26"/>
      <c r="H69" s="27"/>
    </row>
    <row r="70" spans="1:8" ht="12.75">
      <c r="A70" s="23" t="s">
        <v>176</v>
      </c>
      <c r="B70" s="24"/>
      <c r="C70" s="25">
        <v>100</v>
      </c>
      <c r="D70" s="25"/>
      <c r="E70" s="25"/>
      <c r="F70" s="25"/>
      <c r="G70" s="26"/>
      <c r="H70" s="27"/>
    </row>
    <row r="71" spans="1:8" ht="12.75">
      <c r="A71" s="23" t="s">
        <v>122</v>
      </c>
      <c r="B71" s="24"/>
      <c r="C71" s="25"/>
      <c r="D71" s="25"/>
      <c r="E71" s="25"/>
      <c r="F71" s="25"/>
      <c r="G71" s="26"/>
      <c r="H71" s="27"/>
    </row>
    <row r="72" spans="1:8" ht="12.75">
      <c r="A72" s="23" t="s">
        <v>52</v>
      </c>
      <c r="B72" s="24"/>
      <c r="C72" s="25">
        <v>62000</v>
      </c>
      <c r="D72" s="25"/>
      <c r="E72" s="25"/>
      <c r="F72" s="25"/>
      <c r="G72" s="26"/>
      <c r="H72" s="27"/>
    </row>
    <row r="73" spans="1:8" ht="12.75" customHeight="1">
      <c r="A73" s="23" t="s">
        <v>60</v>
      </c>
      <c r="B73" s="24"/>
      <c r="C73" s="25"/>
      <c r="D73" s="25"/>
      <c r="E73" s="25"/>
      <c r="F73" s="25"/>
      <c r="G73" s="26"/>
      <c r="H73" s="27"/>
    </row>
    <row r="74" spans="1:8" ht="12.75">
      <c r="A74" s="23" t="s">
        <v>86</v>
      </c>
      <c r="B74" s="24"/>
      <c r="C74" s="25"/>
      <c r="D74" s="25"/>
      <c r="E74" s="25"/>
      <c r="F74" s="25"/>
      <c r="G74" s="26"/>
      <c r="H74" s="27"/>
    </row>
    <row r="75" spans="1:8" ht="12.75">
      <c r="A75" s="23" t="s">
        <v>82</v>
      </c>
      <c r="B75" s="24"/>
      <c r="C75" s="25">
        <v>110000</v>
      </c>
      <c r="D75" s="25"/>
      <c r="E75" s="25"/>
      <c r="F75" s="25"/>
      <c r="G75" s="26"/>
      <c r="H75" s="27"/>
    </row>
    <row r="76" spans="1:8" ht="13.5" customHeight="1">
      <c r="A76" s="23" t="s">
        <v>83</v>
      </c>
      <c r="B76" s="24"/>
      <c r="C76" s="25"/>
      <c r="D76" s="25"/>
      <c r="E76" s="25"/>
      <c r="F76" s="25"/>
      <c r="G76" s="26"/>
      <c r="H76" s="27"/>
    </row>
    <row r="77" spans="1:8" ht="13.5" customHeight="1">
      <c r="A77" s="23" t="s">
        <v>84</v>
      </c>
      <c r="B77" s="24"/>
      <c r="C77" s="25">
        <v>12000</v>
      </c>
      <c r="D77" s="25"/>
      <c r="E77" s="25"/>
      <c r="F77" s="25"/>
      <c r="G77" s="26"/>
      <c r="H77" s="27"/>
    </row>
    <row r="78" spans="1:8" ht="13.5" customHeight="1">
      <c r="A78" s="28" t="s">
        <v>177</v>
      </c>
      <c r="B78" s="24"/>
      <c r="C78" s="25"/>
      <c r="D78" s="25"/>
      <c r="E78" s="25"/>
      <c r="F78" s="25"/>
      <c r="G78" s="26"/>
      <c r="H78" s="27"/>
    </row>
    <row r="79" spans="1:8" ht="13.5" customHeight="1">
      <c r="A79" s="23" t="s">
        <v>81</v>
      </c>
      <c r="B79" s="24"/>
      <c r="C79" s="25"/>
      <c r="D79" s="25"/>
      <c r="E79" s="25"/>
      <c r="F79" s="25">
        <v>7000</v>
      </c>
      <c r="G79" s="26"/>
      <c r="H79" s="27"/>
    </row>
    <row r="80" spans="1:8" ht="13.5" customHeight="1">
      <c r="A80" s="23" t="s">
        <v>75</v>
      </c>
      <c r="B80" s="24"/>
      <c r="C80" s="25"/>
      <c r="D80" s="25"/>
      <c r="E80" s="25"/>
      <c r="F80" s="25"/>
      <c r="G80" s="26"/>
      <c r="H80" s="27"/>
    </row>
    <row r="81" spans="1:8" ht="13.5" customHeight="1">
      <c r="A81" s="28" t="s">
        <v>76</v>
      </c>
      <c r="B81" s="24"/>
      <c r="C81" s="25"/>
      <c r="D81" s="25"/>
      <c r="E81" s="25"/>
      <c r="F81" s="25">
        <v>4000</v>
      </c>
      <c r="G81" s="26"/>
      <c r="H81" s="27"/>
    </row>
    <row r="82" spans="1:8" ht="13.5" customHeight="1">
      <c r="A82" s="23" t="s">
        <v>77</v>
      </c>
      <c r="B82" s="24"/>
      <c r="C82" s="25"/>
      <c r="D82" s="25"/>
      <c r="E82" s="25"/>
      <c r="F82" s="25"/>
      <c r="G82" s="26"/>
      <c r="H82" s="27"/>
    </row>
    <row r="83" spans="1:8" ht="13.5" customHeight="1">
      <c r="A83" s="28" t="s">
        <v>78</v>
      </c>
      <c r="B83" s="24"/>
      <c r="C83" s="25"/>
      <c r="D83" s="25"/>
      <c r="E83" s="25"/>
      <c r="F83" s="25">
        <v>1000</v>
      </c>
      <c r="G83" s="26"/>
      <c r="H83" s="27"/>
    </row>
    <row r="84" spans="1:8" ht="13.5" customHeight="1">
      <c r="A84" s="28" t="s">
        <v>85</v>
      </c>
      <c r="B84" s="24"/>
      <c r="C84" s="25"/>
      <c r="D84" s="25"/>
      <c r="E84" s="25"/>
      <c r="F84" s="25"/>
      <c r="G84" s="26"/>
      <c r="H84" s="27"/>
    </row>
    <row r="85" spans="1:8" ht="13.5" customHeight="1">
      <c r="A85" s="28" t="s">
        <v>79</v>
      </c>
      <c r="B85" s="24">
        <v>1160000</v>
      </c>
      <c r="C85" s="25"/>
      <c r="D85" s="25"/>
      <c r="E85" s="25"/>
      <c r="F85" s="25"/>
      <c r="G85" s="26"/>
      <c r="H85" s="27"/>
    </row>
    <row r="86" spans="1:8" ht="13.5" customHeight="1">
      <c r="A86" s="28" t="s">
        <v>80</v>
      </c>
      <c r="B86" s="24">
        <v>40000</v>
      </c>
      <c r="C86" s="25"/>
      <c r="D86" s="25"/>
      <c r="E86" s="25"/>
      <c r="F86" s="25"/>
      <c r="G86" s="26"/>
      <c r="H86" s="27"/>
    </row>
    <row r="87" spans="1:8" ht="15" customHeight="1" thickBot="1">
      <c r="A87" s="29"/>
      <c r="B87" s="30"/>
      <c r="C87" s="31"/>
      <c r="D87" s="31"/>
      <c r="E87" s="31"/>
      <c r="F87" s="31"/>
      <c r="G87" s="32"/>
      <c r="H87" s="33"/>
    </row>
    <row r="88" spans="1:8" s="2" customFormat="1" ht="30" customHeight="1" thickBot="1">
      <c r="A88" s="34" t="s">
        <v>20</v>
      </c>
      <c r="B88" s="35">
        <f>SUM(B85:B87)</f>
        <v>1200000</v>
      </c>
      <c r="C88" s="36">
        <f>SUM(C67:C87)</f>
        <v>184100</v>
      </c>
      <c r="D88" s="37">
        <f>SUM(D67:D87)</f>
        <v>0</v>
      </c>
      <c r="E88" s="36">
        <f>SUM(E67:E87)</f>
        <v>1892900</v>
      </c>
      <c r="F88" s="37">
        <f>SUM(F67:F87)</f>
        <v>12000</v>
      </c>
      <c r="G88" s="36">
        <v>0</v>
      </c>
      <c r="H88" s="38">
        <v>0</v>
      </c>
    </row>
    <row r="89" spans="1:8" s="2" customFormat="1" ht="28.5" customHeight="1" thickBot="1">
      <c r="A89" s="34" t="s">
        <v>150</v>
      </c>
      <c r="B89" s="156">
        <f>SUM(B88,C88,D88,E88,F88,G88,H88)</f>
        <v>3289000</v>
      </c>
      <c r="C89" s="157"/>
      <c r="D89" s="157"/>
      <c r="E89" s="157"/>
      <c r="F89" s="157"/>
      <c r="G89" s="157"/>
      <c r="H89" s="158"/>
    </row>
    <row r="90" spans="3:5" ht="13.5" customHeight="1">
      <c r="C90" s="43"/>
      <c r="D90" s="41"/>
      <c r="E90" s="44"/>
    </row>
    <row r="91" spans="3:5" ht="13.5" customHeight="1">
      <c r="C91" s="43"/>
      <c r="D91" s="45"/>
      <c r="E91" s="46"/>
    </row>
    <row r="92" spans="4:5" ht="13.5" customHeight="1">
      <c r="D92" s="47"/>
      <c r="E92" s="48"/>
    </row>
    <row r="93" spans="4:5" ht="15" customHeight="1">
      <c r="D93" s="49"/>
      <c r="E93" s="50"/>
    </row>
    <row r="94" spans="4:5" ht="13.5" customHeight="1">
      <c r="D94" s="41"/>
      <c r="E94" s="42"/>
    </row>
    <row r="95" spans="3:5" ht="28.5" customHeight="1">
      <c r="C95" s="43"/>
      <c r="D95" s="41"/>
      <c r="E95" s="51"/>
    </row>
    <row r="96" spans="3:5" ht="13.5" customHeight="1">
      <c r="C96" s="43"/>
      <c r="D96" s="41"/>
      <c r="E96" s="46"/>
    </row>
    <row r="97" spans="4:5" ht="13.5" customHeight="1">
      <c r="D97" s="41"/>
      <c r="E97" s="42"/>
    </row>
    <row r="98" spans="4:5" ht="13.5" customHeight="1">
      <c r="D98" s="41"/>
      <c r="E98" s="50"/>
    </row>
    <row r="99" spans="4:5" ht="13.5" customHeight="1">
      <c r="D99" s="41"/>
      <c r="E99" s="42"/>
    </row>
    <row r="100" spans="4:5" ht="22.5" customHeight="1">
      <c r="D100" s="41"/>
      <c r="E100" s="52"/>
    </row>
    <row r="101" spans="4:5" ht="13.5" customHeight="1">
      <c r="D101" s="47"/>
      <c r="E101" s="48"/>
    </row>
    <row r="102" spans="2:5" ht="13.5" customHeight="1">
      <c r="B102" s="43"/>
      <c r="D102" s="47"/>
      <c r="E102" s="53"/>
    </row>
    <row r="103" spans="3:5" ht="13.5" customHeight="1">
      <c r="C103" s="43"/>
      <c r="D103" s="47"/>
      <c r="E103" s="54"/>
    </row>
    <row r="104" spans="3:5" ht="13.5" customHeight="1">
      <c r="C104" s="43"/>
      <c r="D104" s="49"/>
      <c r="E104" s="46"/>
    </row>
    <row r="105" spans="4:5" ht="13.5" customHeight="1">
      <c r="D105" s="41"/>
      <c r="E105" s="42"/>
    </row>
    <row r="106" spans="2:5" ht="13.5" customHeight="1">
      <c r="B106" s="43"/>
      <c r="D106" s="41"/>
      <c r="E106" s="44"/>
    </row>
    <row r="107" spans="3:5" ht="13.5" customHeight="1">
      <c r="C107" s="43"/>
      <c r="D107" s="41"/>
      <c r="E107" s="53"/>
    </row>
    <row r="108" spans="3:5" ht="13.5" customHeight="1">
      <c r="C108" s="43"/>
      <c r="D108" s="49"/>
      <c r="E108" s="46"/>
    </row>
    <row r="109" spans="4:5" ht="13.5" customHeight="1">
      <c r="D109" s="47"/>
      <c r="E109" s="42"/>
    </row>
    <row r="110" spans="3:5" ht="13.5" customHeight="1">
      <c r="C110" s="43"/>
      <c r="D110" s="47"/>
      <c r="E110" s="53"/>
    </row>
    <row r="111" spans="4:5" ht="22.5" customHeight="1">
      <c r="D111" s="49"/>
      <c r="E111" s="52"/>
    </row>
    <row r="112" spans="4:5" ht="13.5" customHeight="1">
      <c r="D112" s="41"/>
      <c r="E112" s="42"/>
    </row>
    <row r="113" spans="4:5" ht="13.5" customHeight="1">
      <c r="D113" s="49"/>
      <c r="E113" s="46"/>
    </row>
    <row r="114" spans="4:5" ht="13.5" customHeight="1">
      <c r="D114" s="41"/>
      <c r="E114" s="42"/>
    </row>
    <row r="115" spans="4:5" ht="13.5" customHeight="1">
      <c r="D115" s="41"/>
      <c r="E115" s="42"/>
    </row>
    <row r="116" spans="1:5" ht="13.5" customHeight="1">
      <c r="A116" s="43"/>
      <c r="D116" s="55"/>
      <c r="E116" s="53"/>
    </row>
    <row r="117" spans="2:5" ht="13.5" customHeight="1">
      <c r="B117" s="43"/>
      <c r="C117" s="43"/>
      <c r="D117" s="56"/>
      <c r="E117" s="53"/>
    </row>
    <row r="118" spans="2:5" ht="13.5" customHeight="1">
      <c r="B118" s="43"/>
      <c r="C118" s="43"/>
      <c r="D118" s="56"/>
      <c r="E118" s="44"/>
    </row>
    <row r="119" spans="2:5" ht="13.5" customHeight="1">
      <c r="B119" s="43"/>
      <c r="C119" s="43"/>
      <c r="D119" s="49"/>
      <c r="E119" s="50"/>
    </row>
    <row r="120" spans="4:5" ht="12.75">
      <c r="D120" s="41"/>
      <c r="E120" s="42"/>
    </row>
    <row r="121" spans="2:5" ht="12.75">
      <c r="B121" s="43"/>
      <c r="D121" s="41"/>
      <c r="E121" s="53"/>
    </row>
    <row r="122" spans="3:5" ht="12.75">
      <c r="C122" s="43"/>
      <c r="D122" s="41"/>
      <c r="E122" s="44"/>
    </row>
    <row r="123" spans="3:5" ht="12.75">
      <c r="C123" s="43"/>
      <c r="D123" s="49"/>
      <c r="E123" s="46"/>
    </row>
    <row r="124" spans="4:5" ht="12.75">
      <c r="D124" s="41"/>
      <c r="E124" s="42"/>
    </row>
    <row r="125" spans="4:5" ht="12.75">
      <c r="D125" s="41"/>
      <c r="E125" s="42"/>
    </row>
    <row r="126" spans="4:5" ht="12.75">
      <c r="D126" s="57"/>
      <c r="E126" s="58"/>
    </row>
    <row r="127" spans="4:5" ht="12.75">
      <c r="D127" s="47"/>
      <c r="E127" s="58"/>
    </row>
    <row r="128" spans="4:5" ht="12.75">
      <c r="D128" s="49"/>
      <c r="E128" s="46"/>
    </row>
    <row r="129" spans="4:5" ht="12.75">
      <c r="D129" s="41"/>
      <c r="E129" s="42"/>
    </row>
    <row r="130" spans="3:5" ht="12.75">
      <c r="C130" s="43"/>
      <c r="D130" s="41"/>
      <c r="E130" s="44"/>
    </row>
    <row r="131" spans="4:5" ht="12.75">
      <c r="D131" s="47"/>
      <c r="E131" s="46"/>
    </row>
    <row r="132" spans="4:5" ht="12.75">
      <c r="D132" s="47"/>
      <c r="E132" s="58"/>
    </row>
    <row r="133" spans="3:5" ht="12.75">
      <c r="C133" s="43"/>
      <c r="D133" s="47"/>
      <c r="E133" s="64"/>
    </row>
    <row r="134" spans="3:5" ht="12.75">
      <c r="C134" s="43"/>
      <c r="D134" s="49"/>
      <c r="E134" s="50"/>
    </row>
    <row r="135" spans="4:5" ht="12.75">
      <c r="D135" s="41"/>
      <c r="E135" s="42"/>
    </row>
    <row r="136" spans="4:5" ht="12.75">
      <c r="D136" s="62"/>
      <c r="E136" s="65"/>
    </row>
    <row r="137" spans="4:5" ht="28.5" customHeight="1">
      <c r="D137" s="57"/>
      <c r="E137" s="58"/>
    </row>
    <row r="138" spans="2:5" ht="12.75">
      <c r="B138" s="43"/>
      <c r="D138" s="57"/>
      <c r="E138" s="66"/>
    </row>
    <row r="139" spans="3:5" ht="12.75">
      <c r="C139" s="43"/>
      <c r="D139" s="57"/>
      <c r="E139" s="66"/>
    </row>
    <row r="140" spans="4:5" ht="12.75">
      <c r="D140" s="62"/>
      <c r="E140" s="63"/>
    </row>
    <row r="141" spans="4:5" ht="12.75">
      <c r="D141" s="57"/>
      <c r="E141" s="58"/>
    </row>
    <row r="142" spans="2:5" ht="12.75">
      <c r="B142" s="43"/>
      <c r="D142" s="57"/>
      <c r="E142" s="67"/>
    </row>
    <row r="143" spans="3:5" ht="12.75">
      <c r="C143" s="43"/>
      <c r="D143" s="57"/>
      <c r="E143" s="44"/>
    </row>
    <row r="144" spans="3:5" ht="12.75">
      <c r="C144" s="43"/>
      <c r="D144" s="49"/>
      <c r="E144" s="50"/>
    </row>
    <row r="145" spans="4:5" ht="12.75">
      <c r="D145" s="41"/>
      <c r="E145" s="42"/>
    </row>
    <row r="146" spans="3:5" ht="12.75">
      <c r="C146" s="43"/>
      <c r="D146" s="41"/>
      <c r="E146" s="64"/>
    </row>
    <row r="147" spans="4:5" ht="12.75">
      <c r="D147" s="62"/>
      <c r="E147" s="63"/>
    </row>
    <row r="148" spans="4:5" ht="12.75">
      <c r="D148" s="57"/>
      <c r="E148" s="58"/>
    </row>
    <row r="149" spans="4:5" ht="12.75">
      <c r="D149" s="41"/>
      <c r="E149" s="42"/>
    </row>
    <row r="150" spans="1:5" ht="15.75">
      <c r="A150" s="68"/>
      <c r="B150" s="15"/>
      <c r="C150" s="15"/>
      <c r="D150" s="15"/>
      <c r="E150" s="53"/>
    </row>
    <row r="151" spans="1:5" ht="12.75">
      <c r="A151" s="43"/>
      <c r="D151" s="55"/>
      <c r="E151" s="53"/>
    </row>
    <row r="152" spans="1:5" ht="12.75">
      <c r="A152" s="43"/>
      <c r="B152" s="43"/>
      <c r="D152" s="55"/>
      <c r="E152" s="44"/>
    </row>
    <row r="153" spans="3:5" ht="12.75">
      <c r="C153" s="43"/>
      <c r="D153" s="41"/>
      <c r="E153" s="53"/>
    </row>
    <row r="154" spans="4:5" ht="12.75">
      <c r="D154" s="45"/>
      <c r="E154" s="46"/>
    </row>
    <row r="155" spans="2:5" ht="12.75">
      <c r="B155" s="43"/>
      <c r="D155" s="41"/>
      <c r="E155" s="44"/>
    </row>
    <row r="156" spans="3:5" ht="12.75">
      <c r="C156" s="43"/>
      <c r="D156" s="41"/>
      <c r="E156" s="44"/>
    </row>
    <row r="157" spans="4:5" ht="12.75">
      <c r="D157" s="49"/>
      <c r="E157" s="50"/>
    </row>
    <row r="158" spans="3:5" ht="12.75">
      <c r="C158" s="43"/>
      <c r="D158" s="41"/>
      <c r="E158" s="51"/>
    </row>
    <row r="159" spans="4:5" ht="12.75">
      <c r="D159" s="41"/>
      <c r="E159" s="50"/>
    </row>
    <row r="160" spans="2:5" ht="12.75">
      <c r="B160" s="43"/>
      <c r="D160" s="47"/>
      <c r="E160" s="53"/>
    </row>
    <row r="161" spans="3:5" ht="11.25" customHeight="1">
      <c r="C161" s="43"/>
      <c r="D161" s="47"/>
      <c r="E161" s="54"/>
    </row>
    <row r="162" spans="4:5" ht="24" customHeight="1">
      <c r="D162" s="49"/>
      <c r="E162" s="46"/>
    </row>
    <row r="163" spans="1:5" ht="15" customHeight="1">
      <c r="A163" s="43"/>
      <c r="D163" s="55"/>
      <c r="E163" s="53"/>
    </row>
    <row r="164" spans="2:5" ht="11.25" customHeight="1">
      <c r="B164" s="43"/>
      <c r="D164" s="41"/>
      <c r="E164" s="53"/>
    </row>
    <row r="165" spans="3:5" ht="12.75">
      <c r="C165" s="43"/>
      <c r="D165" s="41"/>
      <c r="E165" s="44"/>
    </row>
    <row r="166" spans="3:5" ht="13.5" customHeight="1">
      <c r="C166" s="43"/>
      <c r="D166" s="49"/>
      <c r="E166" s="46"/>
    </row>
    <row r="167" spans="3:5" ht="12.75" customHeight="1">
      <c r="C167" s="43"/>
      <c r="D167" s="41"/>
      <c r="E167" s="44"/>
    </row>
    <row r="168" spans="4:5" ht="12.75" customHeight="1">
      <c r="D168" s="62"/>
      <c r="E168" s="63"/>
    </row>
    <row r="169" spans="3:5" ht="12.75">
      <c r="C169" s="43"/>
      <c r="D169" s="47"/>
      <c r="E169" s="64"/>
    </row>
    <row r="170" spans="3:5" ht="12.75">
      <c r="C170" s="43"/>
      <c r="D170" s="49"/>
      <c r="E170" s="50"/>
    </row>
    <row r="171" spans="4:5" ht="12.75">
      <c r="D171" s="62"/>
      <c r="E171" s="69"/>
    </row>
    <row r="172" spans="2:5" ht="12.75">
      <c r="B172" s="43"/>
      <c r="D172" s="57"/>
      <c r="E172" s="67"/>
    </row>
    <row r="173" spans="3:5" ht="12.75">
      <c r="C173" s="43"/>
      <c r="D173" s="57"/>
      <c r="E173" s="44"/>
    </row>
    <row r="174" spans="3:5" ht="19.5" customHeight="1">
      <c r="C174" s="43"/>
      <c r="D174" s="49"/>
      <c r="E174" s="50"/>
    </row>
    <row r="175" spans="3:5" ht="15" customHeight="1">
      <c r="C175" s="43"/>
      <c r="D175" s="49"/>
      <c r="E175" s="50"/>
    </row>
    <row r="176" spans="4:5" ht="12.75">
      <c r="D176" s="41"/>
      <c r="E176" s="42"/>
    </row>
    <row r="177" spans="1:7" ht="18">
      <c r="A177" s="162"/>
      <c r="B177" s="163"/>
      <c r="C177" s="163"/>
      <c r="D177" s="163"/>
      <c r="E177" s="163"/>
      <c r="F177" s="70"/>
      <c r="G177" s="70"/>
    </row>
    <row r="178" spans="1:5" ht="12.75">
      <c r="A178" s="59"/>
      <c r="B178" s="59"/>
      <c r="C178" s="59"/>
      <c r="D178" s="60"/>
      <c r="E178" s="61"/>
    </row>
    <row r="180" spans="1:5" ht="15.75">
      <c r="A180" s="72"/>
      <c r="B180" s="43"/>
      <c r="C180" s="43"/>
      <c r="D180" s="73"/>
      <c r="E180" s="14"/>
    </row>
    <row r="181" spans="1:5" ht="12.75">
      <c r="A181" s="43"/>
      <c r="B181" s="43"/>
      <c r="C181" s="43"/>
      <c r="D181" s="73"/>
      <c r="E181" s="14"/>
    </row>
    <row r="182" spans="1:5" ht="22.5" customHeight="1">
      <c r="A182" s="43"/>
      <c r="B182" s="43"/>
      <c r="C182" s="43"/>
      <c r="D182" s="73"/>
      <c r="E182" s="14"/>
    </row>
    <row r="183" spans="1:5" ht="12.75">
      <c r="A183" s="43"/>
      <c r="B183" s="43"/>
      <c r="C183" s="43"/>
      <c r="D183" s="73"/>
      <c r="E183" s="14"/>
    </row>
    <row r="184" spans="1:5" ht="12.75">
      <c r="A184" s="43"/>
      <c r="B184" s="43"/>
      <c r="C184" s="43"/>
      <c r="D184" s="73"/>
      <c r="E184" s="14"/>
    </row>
    <row r="185" spans="1:3" ht="12.75">
      <c r="A185" s="43"/>
      <c r="B185" s="43"/>
      <c r="C185" s="43"/>
    </row>
    <row r="186" spans="1:5" ht="12.75">
      <c r="A186" s="43"/>
      <c r="B186" s="43"/>
      <c r="C186" s="43"/>
      <c r="D186" s="73"/>
      <c r="E186" s="14"/>
    </row>
    <row r="187" spans="1:5" ht="13.5" customHeight="1">
      <c r="A187" s="43"/>
      <c r="B187" s="43"/>
      <c r="C187" s="43"/>
      <c r="D187" s="73"/>
      <c r="E187" s="74"/>
    </row>
    <row r="188" spans="1:5" ht="13.5" customHeight="1">
      <c r="A188" s="43"/>
      <c r="B188" s="43"/>
      <c r="C188" s="43"/>
      <c r="D188" s="73"/>
      <c r="E188" s="14"/>
    </row>
    <row r="189" spans="1:5" ht="13.5" customHeight="1">
      <c r="A189" s="43"/>
      <c r="B189" s="43"/>
      <c r="C189" s="43"/>
      <c r="D189" s="73"/>
      <c r="E189" s="51"/>
    </row>
    <row r="190" spans="4:5" ht="12.75">
      <c r="D190" s="49"/>
      <c r="E190" s="52"/>
    </row>
    <row r="201" spans="1:7" s="70" customFormat="1" ht="18" customHeight="1">
      <c r="A201" s="40"/>
      <c r="B201" s="40"/>
      <c r="C201" s="40"/>
      <c r="D201" s="71"/>
      <c r="E201" s="11"/>
      <c r="F201" s="11"/>
      <c r="G201" s="11"/>
    </row>
    <row r="202" ht="28.5" customHeight="1"/>
    <row r="206" ht="17.25" customHeight="1"/>
    <row r="207" ht="13.5" customHeight="1"/>
    <row r="213" ht="22.5" customHeight="1"/>
    <row r="214" ht="22.5" customHeight="1"/>
  </sheetData>
  <sheetProtection/>
  <mergeCells count="8">
    <mergeCell ref="A1:H1"/>
    <mergeCell ref="B28:H28"/>
    <mergeCell ref="B31:H31"/>
    <mergeCell ref="B55:H55"/>
    <mergeCell ref="B65:H65"/>
    <mergeCell ref="A177:E177"/>
    <mergeCell ref="B3:H3"/>
    <mergeCell ref="B89:H89"/>
  </mergeCells>
  <printOptions horizontalCentered="1"/>
  <pageMargins left="0.1968503937007874" right="0.1968503937007874" top="0.12" bottom="0.24" header="0.32" footer="1"/>
  <pageSetup firstPageNumber="2" useFirstPageNumber="1" horizontalDpi="600" verticalDpi="600" orientation="landscape" paperSize="9" scale="88" r:id="rId2"/>
  <headerFooter alignWithMargins="0">
    <oddFooter>&amp;R&amp;P</oddFooter>
  </headerFooter>
  <rowBreaks count="2" manualBreakCount="2">
    <brk id="29" max="8" man="1"/>
    <brk id="19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6"/>
  <sheetViews>
    <sheetView tabSelected="1" workbookViewId="0" topLeftCell="A1">
      <selection activeCell="A20" sqref="A20:IV20"/>
    </sheetView>
  </sheetViews>
  <sheetFormatPr defaultColWidth="11.421875" defaultRowHeight="12.75"/>
  <cols>
    <col min="1" max="1" width="7.8515625" style="95" customWidth="1"/>
    <col min="2" max="2" width="35.8515625" style="97" customWidth="1"/>
    <col min="3" max="3" width="16.421875" style="3" customWidth="1"/>
    <col min="4" max="4" width="12.28125" style="3" customWidth="1"/>
    <col min="5" max="5" width="12.421875" style="3" bestFit="1" customWidth="1"/>
    <col min="6" max="6" width="9.421875" style="3" customWidth="1"/>
    <col min="7" max="7" width="11.28125" style="3" customWidth="1"/>
    <col min="8" max="8" width="9.57421875" style="3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64" t="s">
        <v>21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s="14" customFormat="1" ht="67.5">
      <c r="A2" s="12" t="s">
        <v>22</v>
      </c>
      <c r="B2" s="12" t="s">
        <v>23</v>
      </c>
      <c r="C2" s="13" t="s">
        <v>151</v>
      </c>
      <c r="D2" s="98" t="s">
        <v>112</v>
      </c>
      <c r="E2" s="98" t="s">
        <v>14</v>
      </c>
      <c r="F2" s="98" t="s">
        <v>15</v>
      </c>
      <c r="G2" s="98" t="s">
        <v>16</v>
      </c>
      <c r="H2" s="98" t="s">
        <v>24</v>
      </c>
      <c r="I2" s="98" t="s">
        <v>18</v>
      </c>
      <c r="J2" s="98" t="s">
        <v>19</v>
      </c>
      <c r="K2" s="13" t="s">
        <v>126</v>
      </c>
      <c r="L2" s="13" t="s">
        <v>152</v>
      </c>
    </row>
    <row r="3" spans="1:12" ht="12.75">
      <c r="A3" s="94"/>
      <c r="B3" s="17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94"/>
      <c r="B4" s="108" t="s">
        <v>51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="165" customFormat="1" ht="12.75">
      <c r="A5" s="165" t="s">
        <v>59</v>
      </c>
    </row>
    <row r="6" spans="1:13" ht="12.75">
      <c r="A6" s="94"/>
      <c r="B6" s="1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s="14" customFormat="1" ht="12.75">
      <c r="A7" s="94"/>
      <c r="B7" s="96" t="s">
        <v>50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 s="14" customFormat="1" ht="12.75" customHeight="1">
      <c r="A8" s="123" t="s">
        <v>43</v>
      </c>
      <c r="B8" s="96" t="s">
        <v>38</v>
      </c>
      <c r="C8" s="106">
        <f>SUM(C10)</f>
        <v>1438300</v>
      </c>
      <c r="D8" s="106">
        <f>SUM(D11,D15)</f>
        <v>1125200</v>
      </c>
      <c r="E8" s="106"/>
      <c r="F8" s="106"/>
      <c r="G8" s="106">
        <f>SUM(G10)</f>
        <v>313100</v>
      </c>
      <c r="H8" s="106"/>
      <c r="I8" s="106"/>
      <c r="J8" s="106"/>
      <c r="K8" s="106">
        <f>SUM(K11,K15,K20)</f>
        <v>1527500</v>
      </c>
      <c r="L8" s="106">
        <f>SUM(L11,L15,L20)</f>
        <v>1542500</v>
      </c>
      <c r="M8" s="106"/>
    </row>
    <row r="9" spans="1:13" s="14" customFormat="1" ht="12.75" customHeight="1">
      <c r="A9" s="105"/>
      <c r="B9" s="9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s="14" customFormat="1" ht="12.75">
      <c r="A10" s="94">
        <v>3</v>
      </c>
      <c r="B10" s="96" t="s">
        <v>25</v>
      </c>
      <c r="C10" s="106">
        <f>SUM(C11,C15,C20)</f>
        <v>1438300</v>
      </c>
      <c r="D10" s="106">
        <f>SUM(D11,D15,)</f>
        <v>1125200</v>
      </c>
      <c r="E10" s="106"/>
      <c r="F10" s="106"/>
      <c r="G10" s="106">
        <f>SUM(G11,G15,G20)</f>
        <v>313100</v>
      </c>
      <c r="H10" s="106"/>
      <c r="I10" s="106"/>
      <c r="J10" s="106"/>
      <c r="K10" s="106"/>
      <c r="L10" s="106"/>
      <c r="M10" s="106"/>
    </row>
    <row r="11" spans="1:13" s="14" customFormat="1" ht="12.75">
      <c r="A11" s="94">
        <v>31</v>
      </c>
      <c r="B11" s="96" t="s">
        <v>26</v>
      </c>
      <c r="C11" s="106">
        <f>SUM(C12,C13,C14)</f>
        <v>1032000</v>
      </c>
      <c r="D11" s="106">
        <f>SUM(D12,D13,D14)</f>
        <v>1027200</v>
      </c>
      <c r="E11" s="106"/>
      <c r="F11" s="106"/>
      <c r="G11" s="106">
        <v>4800</v>
      </c>
      <c r="H11" s="106"/>
      <c r="I11" s="106"/>
      <c r="J11" s="106"/>
      <c r="K11" s="106">
        <v>1140000</v>
      </c>
      <c r="L11" s="106">
        <v>1150000</v>
      </c>
      <c r="M11" s="106"/>
    </row>
    <row r="12" spans="1:13" ht="12.75">
      <c r="A12" s="93">
        <v>311</v>
      </c>
      <c r="B12" s="17" t="s">
        <v>27</v>
      </c>
      <c r="C12" s="107">
        <v>860000</v>
      </c>
      <c r="D12" s="107">
        <v>860000</v>
      </c>
      <c r="E12" s="107"/>
      <c r="F12" s="107"/>
      <c r="G12" s="107"/>
      <c r="H12" s="107"/>
      <c r="I12" s="107"/>
      <c r="J12" s="107"/>
      <c r="K12" s="107"/>
      <c r="L12" s="107"/>
      <c r="M12" s="107"/>
    </row>
    <row r="13" spans="1:13" ht="12.75">
      <c r="A13" s="93">
        <v>312</v>
      </c>
      <c r="B13" s="17" t="s">
        <v>28</v>
      </c>
      <c r="C13" s="107">
        <v>52000</v>
      </c>
      <c r="D13" s="107">
        <v>47200</v>
      </c>
      <c r="E13" s="107"/>
      <c r="F13" s="107"/>
      <c r="G13" s="107">
        <v>4800</v>
      </c>
      <c r="H13" s="107"/>
      <c r="I13" s="107"/>
      <c r="J13" s="107"/>
      <c r="K13" s="107"/>
      <c r="L13" s="107"/>
      <c r="M13" s="107"/>
    </row>
    <row r="14" spans="1:13" ht="12.75">
      <c r="A14" s="93">
        <v>313</v>
      </c>
      <c r="B14" s="17" t="s">
        <v>29</v>
      </c>
      <c r="C14" s="107">
        <v>120000</v>
      </c>
      <c r="D14" s="107">
        <v>120000</v>
      </c>
      <c r="E14" s="107"/>
      <c r="F14" s="107"/>
      <c r="G14" s="107"/>
      <c r="H14" s="107"/>
      <c r="I14" s="107"/>
      <c r="J14" s="107"/>
      <c r="K14" s="107"/>
      <c r="L14" s="107"/>
      <c r="M14" s="107"/>
    </row>
    <row r="15" spans="1:13" s="14" customFormat="1" ht="12.75">
      <c r="A15" s="94">
        <v>32</v>
      </c>
      <c r="B15" s="96" t="s">
        <v>30</v>
      </c>
      <c r="C15" s="106">
        <f>SUM(C16,C17,C18,C19,)</f>
        <v>398800</v>
      </c>
      <c r="D15" s="106">
        <f>SUM(D16,D17,D18,D19)</f>
        <v>98000</v>
      </c>
      <c r="E15" s="106"/>
      <c r="F15" s="106"/>
      <c r="G15" s="106">
        <f>SUM(G16,G17,G18,G19,)</f>
        <v>300800</v>
      </c>
      <c r="H15" s="106"/>
      <c r="I15" s="106"/>
      <c r="J15" s="106"/>
      <c r="K15" s="106">
        <v>380000</v>
      </c>
      <c r="L15" s="106">
        <v>385000</v>
      </c>
      <c r="M15" s="106"/>
    </row>
    <row r="16" spans="1:13" ht="12.75">
      <c r="A16" s="93">
        <v>321</v>
      </c>
      <c r="B16" s="17" t="s">
        <v>31</v>
      </c>
      <c r="C16" s="107">
        <v>62500</v>
      </c>
      <c r="D16" s="107">
        <v>18000</v>
      </c>
      <c r="E16" s="107"/>
      <c r="F16" s="107"/>
      <c r="G16" s="107">
        <v>44500</v>
      </c>
      <c r="H16" s="107"/>
      <c r="I16" s="107"/>
      <c r="J16" s="107"/>
      <c r="K16" s="107"/>
      <c r="L16" s="107"/>
      <c r="M16" s="107"/>
    </row>
    <row r="17" spans="1:13" ht="12.75">
      <c r="A17" s="93">
        <v>322</v>
      </c>
      <c r="B17" s="17" t="s">
        <v>32</v>
      </c>
      <c r="C17" s="107">
        <v>136500</v>
      </c>
      <c r="D17" s="107">
        <v>60000</v>
      </c>
      <c r="E17" s="107"/>
      <c r="F17" s="107"/>
      <c r="G17" s="107">
        <v>76500</v>
      </c>
      <c r="H17" s="107"/>
      <c r="I17" s="107"/>
      <c r="J17" s="107"/>
      <c r="K17" s="107"/>
      <c r="L17" s="107"/>
      <c r="M17" s="107"/>
    </row>
    <row r="18" spans="1:13" ht="12.75">
      <c r="A18" s="93">
        <v>323</v>
      </c>
      <c r="B18" s="17" t="s">
        <v>33</v>
      </c>
      <c r="C18" s="107">
        <v>149500</v>
      </c>
      <c r="D18" s="107">
        <v>5000</v>
      </c>
      <c r="E18" s="107"/>
      <c r="F18" s="107"/>
      <c r="G18" s="107">
        <v>144500</v>
      </c>
      <c r="H18" s="107"/>
      <c r="I18" s="107"/>
      <c r="J18" s="107"/>
      <c r="K18" s="107"/>
      <c r="L18" s="107"/>
      <c r="M18" s="107"/>
    </row>
    <row r="19" spans="1:13" ht="12.75">
      <c r="A19" s="93">
        <v>329</v>
      </c>
      <c r="B19" s="17" t="s">
        <v>114</v>
      </c>
      <c r="C19" s="107">
        <v>50300</v>
      </c>
      <c r="D19" s="107">
        <v>15000</v>
      </c>
      <c r="E19" s="107"/>
      <c r="F19" s="107"/>
      <c r="G19" s="107">
        <v>35300</v>
      </c>
      <c r="H19" s="107"/>
      <c r="I19" s="107"/>
      <c r="J19" s="107"/>
      <c r="K19" s="107"/>
      <c r="L19" s="107"/>
      <c r="M19" s="107"/>
    </row>
    <row r="20" spans="1:13" ht="12.75">
      <c r="A20" s="94">
        <v>34</v>
      </c>
      <c r="B20" s="96" t="s">
        <v>49</v>
      </c>
      <c r="C20" s="106">
        <f>SUM(C21)</f>
        <v>7500</v>
      </c>
      <c r="D20" s="106"/>
      <c r="E20" s="106"/>
      <c r="F20" s="106"/>
      <c r="G20" s="106">
        <f>SUM(G21)</f>
        <v>7500</v>
      </c>
      <c r="H20" s="107"/>
      <c r="I20" s="107"/>
      <c r="J20" s="107"/>
      <c r="K20" s="106">
        <v>7500</v>
      </c>
      <c r="L20" s="106">
        <v>7500</v>
      </c>
      <c r="M20" s="107"/>
    </row>
    <row r="21" spans="1:13" ht="12.75">
      <c r="A21" s="93">
        <v>343</v>
      </c>
      <c r="B21" s="17" t="s">
        <v>34</v>
      </c>
      <c r="C21" s="107">
        <v>7500</v>
      </c>
      <c r="D21" s="107"/>
      <c r="E21" s="107"/>
      <c r="F21" s="107"/>
      <c r="G21" s="107">
        <v>7500</v>
      </c>
      <c r="H21" s="107"/>
      <c r="I21" s="107"/>
      <c r="J21" s="107"/>
      <c r="K21" s="107"/>
      <c r="L21" s="107"/>
      <c r="M21" s="107"/>
    </row>
    <row r="22" spans="1:13" ht="12.75">
      <c r="A22" s="93"/>
      <c r="B22" s="1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</row>
    <row r="23" spans="1:13" ht="12.75">
      <c r="A23" s="123" t="s">
        <v>42</v>
      </c>
      <c r="B23" s="96" t="s">
        <v>39</v>
      </c>
      <c r="C23" s="106">
        <f>SUM(C24,C30)</f>
        <v>71100</v>
      </c>
      <c r="D23" s="106">
        <f>SUM(D24,D30)</f>
        <v>47000</v>
      </c>
      <c r="E23" s="106">
        <f>SUM(E28)</f>
        <v>3100</v>
      </c>
      <c r="F23" s="106"/>
      <c r="G23" s="106">
        <f>SUM(G24,G30)</f>
        <v>21000</v>
      </c>
      <c r="H23" s="107"/>
      <c r="I23" s="107"/>
      <c r="J23" s="107"/>
      <c r="K23" s="106">
        <f>SUM(K25,K31)</f>
        <v>55000</v>
      </c>
      <c r="L23" s="106">
        <f>SUM(L25,L31)</f>
        <v>60000</v>
      </c>
      <c r="M23" s="107"/>
    </row>
    <row r="24" spans="1:13" ht="12.75">
      <c r="A24" s="94">
        <v>3</v>
      </c>
      <c r="B24" s="96" t="s">
        <v>25</v>
      </c>
      <c r="C24" s="106">
        <f>SUM(C25,)</f>
        <v>50100</v>
      </c>
      <c r="D24" s="106">
        <f>SUM(D25)</f>
        <v>26000</v>
      </c>
      <c r="E24" s="106"/>
      <c r="F24" s="106"/>
      <c r="G24" s="106">
        <f>SUM(G25)</f>
        <v>21000</v>
      </c>
      <c r="H24" s="107"/>
      <c r="I24" s="107"/>
      <c r="J24" s="107"/>
      <c r="K24" s="107"/>
      <c r="L24" s="107"/>
      <c r="M24" s="107"/>
    </row>
    <row r="25" spans="1:13" s="14" customFormat="1" ht="12.75" customHeight="1">
      <c r="A25" s="94">
        <v>32</v>
      </c>
      <c r="B25" s="96" t="s">
        <v>30</v>
      </c>
      <c r="C25" s="106">
        <f>SUM(C26,C27,C28,C29)</f>
        <v>50100</v>
      </c>
      <c r="D25" s="106">
        <f>SUM(D26,D27,D28,D29)</f>
        <v>26000</v>
      </c>
      <c r="E25" s="106"/>
      <c r="F25" s="106"/>
      <c r="G25" s="106">
        <f>SUM(G26,G28,G29)</f>
        <v>21000</v>
      </c>
      <c r="H25" s="106"/>
      <c r="I25" s="106"/>
      <c r="J25" s="106"/>
      <c r="K25" s="106">
        <v>45000</v>
      </c>
      <c r="L25" s="106">
        <v>50000</v>
      </c>
      <c r="M25" s="106"/>
    </row>
    <row r="26" spans="1:13" ht="12.75">
      <c r="A26" s="93">
        <v>321</v>
      </c>
      <c r="B26" s="17" t="s">
        <v>31</v>
      </c>
      <c r="C26" s="107">
        <v>8000</v>
      </c>
      <c r="D26" s="107"/>
      <c r="E26" s="107"/>
      <c r="F26" s="107"/>
      <c r="G26" s="107">
        <v>8000</v>
      </c>
      <c r="H26" s="107"/>
      <c r="I26" s="107"/>
      <c r="J26" s="107"/>
      <c r="K26" s="107"/>
      <c r="L26" s="107"/>
      <c r="M26" s="107"/>
    </row>
    <row r="27" spans="1:13" ht="12.75">
      <c r="A27" s="93">
        <v>322</v>
      </c>
      <c r="B27" s="17" t="s">
        <v>32</v>
      </c>
      <c r="C27" s="107">
        <v>4500</v>
      </c>
      <c r="D27" s="107">
        <v>4500</v>
      </c>
      <c r="E27" s="107"/>
      <c r="F27" s="107"/>
      <c r="G27" s="107"/>
      <c r="H27" s="107"/>
      <c r="I27" s="107"/>
      <c r="J27" s="107"/>
      <c r="K27" s="107"/>
      <c r="L27" s="107"/>
      <c r="M27" s="107"/>
    </row>
    <row r="28" spans="1:13" ht="12.75">
      <c r="A28" s="93">
        <v>323</v>
      </c>
      <c r="B28" s="17" t="s">
        <v>33</v>
      </c>
      <c r="C28" s="107">
        <v>30100</v>
      </c>
      <c r="D28" s="107">
        <v>15500</v>
      </c>
      <c r="E28" s="107">
        <v>3100</v>
      </c>
      <c r="F28" s="107"/>
      <c r="G28" s="107">
        <v>11500</v>
      </c>
      <c r="H28" s="107"/>
      <c r="I28" s="107"/>
      <c r="J28" s="107"/>
      <c r="K28" s="107"/>
      <c r="L28" s="107"/>
      <c r="M28" s="107"/>
    </row>
    <row r="29" spans="1:13" ht="12.75">
      <c r="A29" s="93">
        <v>329</v>
      </c>
      <c r="B29" s="17" t="s">
        <v>114</v>
      </c>
      <c r="C29" s="107">
        <v>7500</v>
      </c>
      <c r="D29" s="107">
        <v>6000</v>
      </c>
      <c r="E29" s="107"/>
      <c r="F29" s="107"/>
      <c r="G29" s="107">
        <v>1500</v>
      </c>
      <c r="H29" s="107"/>
      <c r="I29" s="107"/>
      <c r="J29" s="107"/>
      <c r="K29" s="107"/>
      <c r="L29" s="107"/>
      <c r="M29" s="107"/>
    </row>
    <row r="30" spans="1:13" ht="25.5">
      <c r="A30" s="94">
        <v>4</v>
      </c>
      <c r="B30" s="96" t="s">
        <v>169</v>
      </c>
      <c r="C30" s="106">
        <f>SUM(C31)</f>
        <v>21000</v>
      </c>
      <c r="D30" s="106">
        <f>SUM(D31)</f>
        <v>21000</v>
      </c>
      <c r="E30" s="107"/>
      <c r="F30" s="107"/>
      <c r="G30" s="106"/>
      <c r="H30" s="107"/>
      <c r="I30" s="107"/>
      <c r="J30" s="107"/>
      <c r="K30" s="106"/>
      <c r="L30" s="106"/>
      <c r="M30" s="107"/>
    </row>
    <row r="31" spans="1:13" ht="25.5">
      <c r="A31" s="94">
        <v>42</v>
      </c>
      <c r="B31" s="96" t="s">
        <v>138</v>
      </c>
      <c r="C31" s="106">
        <f>SUM(C32,C33,C34)</f>
        <v>21000</v>
      </c>
      <c r="D31" s="106">
        <f>SUM(D32,D33,D34)</f>
        <v>21000</v>
      </c>
      <c r="E31" s="107"/>
      <c r="F31" s="107"/>
      <c r="G31" s="106"/>
      <c r="H31" s="107"/>
      <c r="I31" s="107"/>
      <c r="J31" s="107"/>
      <c r="K31" s="106">
        <v>10000</v>
      </c>
      <c r="L31" s="106">
        <v>10000</v>
      </c>
      <c r="M31" s="107"/>
    </row>
    <row r="32" spans="1:13" ht="12.75">
      <c r="A32" s="93">
        <v>422</v>
      </c>
      <c r="B32" s="17" t="s">
        <v>58</v>
      </c>
      <c r="C32" s="107">
        <v>13000</v>
      </c>
      <c r="D32" s="107">
        <v>13000</v>
      </c>
      <c r="E32" s="107"/>
      <c r="F32" s="107"/>
      <c r="G32" s="107"/>
      <c r="H32" s="107"/>
      <c r="I32" s="107"/>
      <c r="J32" s="107"/>
      <c r="K32" s="107"/>
      <c r="L32" s="107"/>
      <c r="M32" s="107"/>
    </row>
    <row r="33" spans="1:13" ht="25.5">
      <c r="A33" s="93">
        <v>424</v>
      </c>
      <c r="B33" s="17" t="s">
        <v>91</v>
      </c>
      <c r="C33" s="107">
        <v>5000</v>
      </c>
      <c r="D33" s="107">
        <v>5000</v>
      </c>
      <c r="E33" s="107"/>
      <c r="F33" s="107"/>
      <c r="G33" s="107"/>
      <c r="H33" s="107"/>
      <c r="I33" s="107"/>
      <c r="J33" s="107"/>
      <c r="K33" s="107"/>
      <c r="L33" s="107"/>
      <c r="M33" s="107"/>
    </row>
    <row r="34" spans="1:13" ht="12.75">
      <c r="A34" s="93">
        <v>426</v>
      </c>
      <c r="B34" s="17" t="s">
        <v>109</v>
      </c>
      <c r="C34" s="107">
        <v>3000</v>
      </c>
      <c r="D34" s="107">
        <v>3000</v>
      </c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.75">
      <c r="A35" s="93"/>
      <c r="B35" s="1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</row>
    <row r="36" spans="1:13" ht="12.75">
      <c r="A36" s="124" t="s">
        <v>44</v>
      </c>
      <c r="B36" s="96" t="s">
        <v>57</v>
      </c>
      <c r="C36" s="106">
        <f>SUM(C38)</f>
        <v>42250</v>
      </c>
      <c r="D36" s="106">
        <f>SUM(D38)</f>
        <v>28500</v>
      </c>
      <c r="E36" s="107"/>
      <c r="F36" s="107"/>
      <c r="G36" s="106">
        <f>SUM(G38)</f>
        <v>13750</v>
      </c>
      <c r="H36" s="107"/>
      <c r="I36" s="107"/>
      <c r="J36" s="107"/>
      <c r="K36" s="106">
        <f>SUM(K38)</f>
        <v>40000</v>
      </c>
      <c r="L36" s="106">
        <f>SUM(L38)</f>
        <v>42000</v>
      </c>
      <c r="M36" s="107"/>
    </row>
    <row r="37" spans="1:13" s="14" customFormat="1" ht="12.75">
      <c r="A37" s="94">
        <v>3</v>
      </c>
      <c r="B37" s="96" t="s">
        <v>25</v>
      </c>
      <c r="C37" s="106">
        <f>SUM(C38)</f>
        <v>42250</v>
      </c>
      <c r="D37" s="106">
        <f>SUM(D38)</f>
        <v>28500</v>
      </c>
      <c r="E37" s="106"/>
      <c r="F37" s="106"/>
      <c r="G37" s="106">
        <f>SUM(G38)</f>
        <v>13750</v>
      </c>
      <c r="H37" s="106"/>
      <c r="I37" s="106"/>
      <c r="J37" s="106"/>
      <c r="K37" s="106"/>
      <c r="L37" s="106"/>
      <c r="M37" s="106"/>
    </row>
    <row r="38" spans="1:13" ht="12.75">
      <c r="A38" s="94">
        <v>32</v>
      </c>
      <c r="B38" s="96" t="s">
        <v>30</v>
      </c>
      <c r="C38" s="106">
        <f>SUM(C39,C40,C41,C42)</f>
        <v>42250</v>
      </c>
      <c r="D38" s="106">
        <f>SUM(D39,D40,D41,D42)</f>
        <v>28500</v>
      </c>
      <c r="E38" s="107"/>
      <c r="F38" s="107"/>
      <c r="G38" s="106">
        <f>SUM(G39,G40,G41,G42)</f>
        <v>13750</v>
      </c>
      <c r="H38" s="107"/>
      <c r="I38" s="107"/>
      <c r="J38" s="107"/>
      <c r="K38" s="106">
        <v>40000</v>
      </c>
      <c r="L38" s="106">
        <v>42000</v>
      </c>
      <c r="M38" s="107"/>
    </row>
    <row r="39" spans="1:13" ht="12.75">
      <c r="A39" s="93">
        <v>321</v>
      </c>
      <c r="B39" s="17" t="s">
        <v>31</v>
      </c>
      <c r="C39" s="107">
        <v>3750</v>
      </c>
      <c r="D39" s="107"/>
      <c r="E39" s="107"/>
      <c r="F39" s="107"/>
      <c r="G39" s="107">
        <v>3750</v>
      </c>
      <c r="H39" s="107"/>
      <c r="I39" s="107"/>
      <c r="J39" s="107"/>
      <c r="K39" s="107"/>
      <c r="L39" s="107"/>
      <c r="M39" s="107"/>
    </row>
    <row r="40" spans="1:13" ht="12.75">
      <c r="A40" s="93">
        <v>322</v>
      </c>
      <c r="B40" s="17" t="s">
        <v>32</v>
      </c>
      <c r="C40" s="107">
        <v>3500</v>
      </c>
      <c r="D40" s="107">
        <v>3500</v>
      </c>
      <c r="E40" s="107"/>
      <c r="F40" s="107"/>
      <c r="G40" s="107"/>
      <c r="H40" s="107"/>
      <c r="I40" s="107"/>
      <c r="J40" s="107"/>
      <c r="K40" s="107"/>
      <c r="L40" s="107"/>
      <c r="M40" s="107"/>
    </row>
    <row r="41" spans="1:13" ht="12.75">
      <c r="A41" s="93">
        <v>323</v>
      </c>
      <c r="B41" s="17" t="s">
        <v>33</v>
      </c>
      <c r="C41" s="107">
        <v>24000</v>
      </c>
      <c r="D41" s="107">
        <v>15000</v>
      </c>
      <c r="E41" s="107"/>
      <c r="F41" s="107"/>
      <c r="G41" s="107">
        <v>9000</v>
      </c>
      <c r="H41" s="107"/>
      <c r="I41" s="107"/>
      <c r="J41" s="107"/>
      <c r="K41" s="107"/>
      <c r="L41" s="107"/>
      <c r="M41" s="107"/>
    </row>
    <row r="42" spans="1:13" ht="12.75">
      <c r="A42" s="93">
        <v>329</v>
      </c>
      <c r="B42" s="17" t="s">
        <v>114</v>
      </c>
      <c r="C42" s="107">
        <v>11000</v>
      </c>
      <c r="D42" s="107">
        <v>10000</v>
      </c>
      <c r="E42" s="107"/>
      <c r="F42" s="107"/>
      <c r="G42" s="107">
        <v>1000</v>
      </c>
      <c r="H42" s="107"/>
      <c r="I42" s="107"/>
      <c r="J42" s="107"/>
      <c r="K42" s="107"/>
      <c r="L42" s="107"/>
      <c r="M42" s="107"/>
    </row>
    <row r="43" spans="1:13" ht="12.75">
      <c r="A43" s="93"/>
      <c r="B43" s="1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</row>
    <row r="44" spans="1:13" ht="12.75">
      <c r="A44" s="123" t="s">
        <v>92</v>
      </c>
      <c r="B44" s="96" t="s">
        <v>71</v>
      </c>
      <c r="C44" s="106">
        <f>SUM(D46,G46)</f>
        <v>29580</v>
      </c>
      <c r="D44" s="106">
        <f>SUM(D46)</f>
        <v>15000</v>
      </c>
      <c r="E44" s="106"/>
      <c r="F44" s="106"/>
      <c r="G44" s="106">
        <f>SUM(G46)</f>
        <v>14580</v>
      </c>
      <c r="H44" s="107"/>
      <c r="I44" s="107"/>
      <c r="J44" s="107"/>
      <c r="K44" s="106">
        <f>SUM(K46)</f>
        <v>25000</v>
      </c>
      <c r="L44" s="106">
        <f>SUM(L46)</f>
        <v>27000</v>
      </c>
      <c r="M44" s="107"/>
    </row>
    <row r="45" spans="1:13" ht="12.75">
      <c r="A45" s="94">
        <v>3</v>
      </c>
      <c r="B45" s="96" t="s">
        <v>25</v>
      </c>
      <c r="C45" s="106">
        <f>SUM(C46)</f>
        <v>29580</v>
      </c>
      <c r="D45" s="106">
        <f>SUM(D46)</f>
        <v>15000</v>
      </c>
      <c r="E45" s="106"/>
      <c r="F45" s="106"/>
      <c r="G45" s="106">
        <f>SUM(G46)</f>
        <v>14580</v>
      </c>
      <c r="H45" s="107"/>
      <c r="I45" s="107"/>
      <c r="J45" s="107"/>
      <c r="K45" s="106"/>
      <c r="L45" s="107"/>
      <c r="M45" s="107"/>
    </row>
    <row r="46" spans="1:13" s="14" customFormat="1" ht="12.75" customHeight="1">
      <c r="A46" s="94">
        <v>32</v>
      </c>
      <c r="B46" s="96" t="s">
        <v>30</v>
      </c>
      <c r="C46" s="106">
        <f>SUM(C47,C48,C49,C50,C52)</f>
        <v>29580</v>
      </c>
      <c r="D46" s="106">
        <f>SUM(D47,D48,D49,D50,D52)</f>
        <v>15000</v>
      </c>
      <c r="E46" s="106"/>
      <c r="F46" s="106"/>
      <c r="G46" s="106">
        <f>SUM(G47,G48,G49,G50,G52)</f>
        <v>14580</v>
      </c>
      <c r="H46" s="106"/>
      <c r="I46" s="106"/>
      <c r="J46" s="106"/>
      <c r="K46" s="106">
        <v>25000</v>
      </c>
      <c r="L46" s="106">
        <v>27000</v>
      </c>
      <c r="M46" s="106"/>
    </row>
    <row r="47" spans="1:13" ht="12.75">
      <c r="A47" s="93">
        <v>321</v>
      </c>
      <c r="B47" s="17" t="s">
        <v>31</v>
      </c>
      <c r="C47" s="107">
        <v>1780</v>
      </c>
      <c r="D47" s="107"/>
      <c r="E47" s="107"/>
      <c r="F47" s="107"/>
      <c r="G47" s="107">
        <v>1780</v>
      </c>
      <c r="H47" s="107"/>
      <c r="I47" s="107"/>
      <c r="J47" s="107"/>
      <c r="K47" s="107"/>
      <c r="L47" s="107"/>
      <c r="M47" s="107"/>
    </row>
    <row r="48" spans="1:13" ht="12.75">
      <c r="A48" s="93">
        <v>322</v>
      </c>
      <c r="B48" s="17" t="s">
        <v>32</v>
      </c>
      <c r="C48" s="107">
        <v>1000</v>
      </c>
      <c r="D48" s="107">
        <v>1000</v>
      </c>
      <c r="E48" s="107"/>
      <c r="F48" s="107"/>
      <c r="G48" s="107"/>
      <c r="H48" s="107"/>
      <c r="I48" s="107"/>
      <c r="J48" s="107"/>
      <c r="K48" s="107"/>
      <c r="L48" s="107"/>
      <c r="M48" s="107"/>
    </row>
    <row r="49" spans="1:13" ht="12.75">
      <c r="A49" s="93">
        <v>323</v>
      </c>
      <c r="B49" s="17" t="s">
        <v>33</v>
      </c>
      <c r="C49" s="107">
        <v>14000</v>
      </c>
      <c r="D49" s="107">
        <v>6500</v>
      </c>
      <c r="E49" s="107"/>
      <c r="F49" s="107"/>
      <c r="G49" s="107">
        <v>7500</v>
      </c>
      <c r="H49" s="107"/>
      <c r="I49" s="107"/>
      <c r="J49" s="107"/>
      <c r="K49" s="107"/>
      <c r="L49" s="107"/>
      <c r="M49" s="107"/>
    </row>
    <row r="50" spans="1:13" ht="12.75">
      <c r="A50" s="93">
        <v>324</v>
      </c>
      <c r="B50" s="17" t="s">
        <v>73</v>
      </c>
      <c r="C50" s="107">
        <v>5300</v>
      </c>
      <c r="D50" s="107"/>
      <c r="E50" s="107"/>
      <c r="F50" s="107"/>
      <c r="G50" s="107">
        <v>5300</v>
      </c>
      <c r="H50" s="107"/>
      <c r="I50" s="107"/>
      <c r="J50" s="107"/>
      <c r="K50" s="107"/>
      <c r="L50" s="107"/>
      <c r="M50" s="107"/>
    </row>
    <row r="51" spans="1:13" ht="12.75">
      <c r="A51" s="93"/>
      <c r="B51" s="17" t="s">
        <v>74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</row>
    <row r="52" spans="1:13" ht="12.75">
      <c r="A52" s="93">
        <v>329</v>
      </c>
      <c r="B52" s="17" t="s">
        <v>114</v>
      </c>
      <c r="C52" s="107">
        <v>7500</v>
      </c>
      <c r="D52" s="107">
        <v>7500</v>
      </c>
      <c r="E52" s="107"/>
      <c r="F52" s="107"/>
      <c r="G52" s="107"/>
      <c r="H52" s="107"/>
      <c r="I52" s="107"/>
      <c r="J52" s="107"/>
      <c r="K52" s="107"/>
      <c r="L52" s="107"/>
      <c r="M52" s="107"/>
    </row>
    <row r="53" spans="1:13" ht="12.75">
      <c r="A53" s="93"/>
      <c r="B53" s="1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</row>
    <row r="54" spans="1:13" ht="12.75">
      <c r="A54" s="123" t="s">
        <v>46</v>
      </c>
      <c r="B54" s="96" t="s">
        <v>62</v>
      </c>
      <c r="C54" s="106">
        <f>SUM(C56)</f>
        <v>21500</v>
      </c>
      <c r="D54" s="106">
        <f>SUM(D56)</f>
        <v>16000</v>
      </c>
      <c r="E54" s="106">
        <f>SUM(E55)</f>
        <v>2500</v>
      </c>
      <c r="F54" s="106"/>
      <c r="G54" s="106">
        <f>SUM(G56)</f>
        <v>3000</v>
      </c>
      <c r="H54" s="107"/>
      <c r="I54" s="107"/>
      <c r="J54" s="107"/>
      <c r="K54" s="106">
        <f>SUM(K56)</f>
        <v>20000</v>
      </c>
      <c r="L54" s="106">
        <f>SUM(L56)</f>
        <v>20500</v>
      </c>
      <c r="M54" s="107"/>
    </row>
    <row r="55" spans="1:13" ht="12.75">
      <c r="A55" s="94">
        <v>3</v>
      </c>
      <c r="B55" s="96" t="s">
        <v>25</v>
      </c>
      <c r="C55" s="106">
        <f>SUM(C56)</f>
        <v>21500</v>
      </c>
      <c r="D55" s="106">
        <f>SUM(D56)</f>
        <v>16000</v>
      </c>
      <c r="E55" s="106">
        <f>SUM(E56)</f>
        <v>2500</v>
      </c>
      <c r="F55" s="106"/>
      <c r="G55" s="106">
        <f>SUM(G56)</f>
        <v>3000</v>
      </c>
      <c r="H55" s="107"/>
      <c r="I55" s="107"/>
      <c r="J55" s="107"/>
      <c r="K55" s="106"/>
      <c r="L55" s="107"/>
      <c r="M55" s="107"/>
    </row>
    <row r="56" spans="1:13" s="14" customFormat="1" ht="12.75" customHeight="1">
      <c r="A56" s="94">
        <v>32</v>
      </c>
      <c r="B56" s="96" t="s">
        <v>30</v>
      </c>
      <c r="C56" s="106">
        <f>SUM(C57,C58,C59)</f>
        <v>21500</v>
      </c>
      <c r="D56" s="106">
        <f>SUM(D57,D58,D59)</f>
        <v>16000</v>
      </c>
      <c r="E56" s="106">
        <f>SUM(E57,E58,E59)</f>
        <v>2500</v>
      </c>
      <c r="F56" s="106"/>
      <c r="G56" s="106">
        <f>SUM(G57,G58,G59)</f>
        <v>3000</v>
      </c>
      <c r="H56" s="106"/>
      <c r="I56" s="106"/>
      <c r="J56" s="106"/>
      <c r="K56" s="106">
        <v>20000</v>
      </c>
      <c r="L56" s="106">
        <v>20500</v>
      </c>
      <c r="M56" s="106"/>
    </row>
    <row r="57" spans="1:13" ht="12.75">
      <c r="A57" s="93">
        <v>322</v>
      </c>
      <c r="B57" s="17" t="s">
        <v>32</v>
      </c>
      <c r="C57" s="107">
        <v>3000</v>
      </c>
      <c r="D57" s="107"/>
      <c r="E57" s="107"/>
      <c r="F57" s="107"/>
      <c r="G57" s="107">
        <v>3000</v>
      </c>
      <c r="H57" s="107"/>
      <c r="I57" s="107"/>
      <c r="J57" s="107"/>
      <c r="K57" s="107"/>
      <c r="L57" s="107"/>
      <c r="M57" s="107"/>
    </row>
    <row r="58" spans="1:13" ht="12.75">
      <c r="A58" s="93">
        <v>323</v>
      </c>
      <c r="B58" s="17" t="s">
        <v>33</v>
      </c>
      <c r="C58" s="107">
        <v>14000</v>
      </c>
      <c r="D58" s="107">
        <v>14000</v>
      </c>
      <c r="E58" s="107"/>
      <c r="F58" s="107"/>
      <c r="G58" s="107"/>
      <c r="H58" s="107"/>
      <c r="I58" s="107"/>
      <c r="J58" s="107"/>
      <c r="K58" s="107"/>
      <c r="L58" s="107"/>
      <c r="M58" s="107"/>
    </row>
    <row r="59" spans="1:13" ht="12.75">
      <c r="A59" s="93">
        <v>329</v>
      </c>
      <c r="B59" s="17" t="s">
        <v>114</v>
      </c>
      <c r="C59" s="107">
        <v>4500</v>
      </c>
      <c r="D59" s="107">
        <v>2000</v>
      </c>
      <c r="E59" s="107">
        <v>2500</v>
      </c>
      <c r="F59" s="107"/>
      <c r="G59" s="107"/>
      <c r="H59" s="107"/>
      <c r="I59" s="107"/>
      <c r="J59" s="107"/>
      <c r="K59" s="107"/>
      <c r="L59" s="107"/>
      <c r="M59" s="107"/>
    </row>
    <row r="60" spans="1:13" ht="12.75">
      <c r="A60" s="93"/>
      <c r="B60" s="1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</row>
    <row r="61" spans="1:13" ht="12.75">
      <c r="A61" s="123" t="s">
        <v>45</v>
      </c>
      <c r="B61" s="96" t="s">
        <v>40</v>
      </c>
      <c r="C61" s="106">
        <f>SUM(D61,G61)</f>
        <v>49000</v>
      </c>
      <c r="D61" s="106">
        <f>SUM(D63)</f>
        <v>34000</v>
      </c>
      <c r="E61" s="106"/>
      <c r="F61" s="106"/>
      <c r="G61" s="106">
        <f>SUM(G63)</f>
        <v>15000</v>
      </c>
      <c r="H61" s="107"/>
      <c r="I61" s="107"/>
      <c r="J61" s="107"/>
      <c r="K61" s="106">
        <f>SUM(K63)</f>
        <v>48000</v>
      </c>
      <c r="L61" s="106">
        <f>SUM(L63)</f>
        <v>48500</v>
      </c>
      <c r="M61" s="107"/>
    </row>
    <row r="62" spans="1:13" ht="12.75">
      <c r="A62" s="94">
        <v>3</v>
      </c>
      <c r="B62" s="96" t="s">
        <v>25</v>
      </c>
      <c r="C62" s="106">
        <f>SUM(C63)</f>
        <v>49000</v>
      </c>
      <c r="D62" s="106">
        <f>SUM(D63)</f>
        <v>34000</v>
      </c>
      <c r="E62" s="106"/>
      <c r="F62" s="106"/>
      <c r="G62" s="106">
        <f>SUM(G63)</f>
        <v>15000</v>
      </c>
      <c r="H62" s="107"/>
      <c r="I62" s="107"/>
      <c r="J62" s="107"/>
      <c r="K62" s="106"/>
      <c r="L62" s="107"/>
      <c r="M62" s="107"/>
    </row>
    <row r="63" spans="1:13" s="14" customFormat="1" ht="12.75" customHeight="1">
      <c r="A63" s="94">
        <v>32</v>
      </c>
      <c r="B63" s="96" t="s">
        <v>30</v>
      </c>
      <c r="C63" s="106">
        <f>SUM(C64,C65,C66,C67,C68)</f>
        <v>49000</v>
      </c>
      <c r="D63" s="106">
        <f>SUM(D64,D65,D66,D67,D68)</f>
        <v>34000</v>
      </c>
      <c r="E63" s="106"/>
      <c r="F63" s="106"/>
      <c r="G63" s="106">
        <f>SUM(G64,G65,G66,G68)</f>
        <v>15000</v>
      </c>
      <c r="H63" s="106"/>
      <c r="I63" s="106"/>
      <c r="J63" s="106"/>
      <c r="K63" s="106">
        <v>48000</v>
      </c>
      <c r="L63" s="106">
        <v>48500</v>
      </c>
      <c r="M63" s="106"/>
    </row>
    <row r="64" spans="1:13" ht="12.75">
      <c r="A64" s="93">
        <v>321</v>
      </c>
      <c r="B64" s="17" t="s">
        <v>31</v>
      </c>
      <c r="C64" s="107">
        <v>9000</v>
      </c>
      <c r="D64" s="107">
        <v>1000</v>
      </c>
      <c r="E64" s="107"/>
      <c r="F64" s="107"/>
      <c r="G64" s="107">
        <v>8000</v>
      </c>
      <c r="H64" s="107"/>
      <c r="I64" s="107"/>
      <c r="J64" s="107"/>
      <c r="K64" s="107"/>
      <c r="L64" s="107"/>
      <c r="M64" s="107"/>
    </row>
    <row r="65" spans="1:13" ht="12.75">
      <c r="A65" s="93">
        <v>322</v>
      </c>
      <c r="B65" s="17" t="s">
        <v>32</v>
      </c>
      <c r="C65" s="107">
        <v>3000</v>
      </c>
      <c r="D65" s="107">
        <v>3000</v>
      </c>
      <c r="E65" s="107"/>
      <c r="F65" s="107"/>
      <c r="G65" s="107"/>
      <c r="H65" s="107"/>
      <c r="I65" s="107"/>
      <c r="J65" s="107"/>
      <c r="K65" s="107"/>
      <c r="L65" s="107"/>
      <c r="M65" s="107"/>
    </row>
    <row r="66" spans="1:13" ht="12.75">
      <c r="A66" s="93">
        <v>323</v>
      </c>
      <c r="B66" s="17" t="s">
        <v>33</v>
      </c>
      <c r="C66" s="107">
        <v>28500</v>
      </c>
      <c r="D66" s="107">
        <v>22000</v>
      </c>
      <c r="E66" s="107"/>
      <c r="F66" s="107"/>
      <c r="G66" s="107">
        <v>6500</v>
      </c>
      <c r="H66" s="107"/>
      <c r="I66" s="107"/>
      <c r="J66" s="107"/>
      <c r="K66" s="107"/>
      <c r="L66" s="107"/>
      <c r="M66" s="107"/>
    </row>
    <row r="67" spans="1:13" ht="25.5">
      <c r="A67" s="93">
        <v>324</v>
      </c>
      <c r="B67" s="17" t="s">
        <v>140</v>
      </c>
      <c r="C67" s="107">
        <v>5000</v>
      </c>
      <c r="D67" s="107">
        <v>5000</v>
      </c>
      <c r="E67" s="107"/>
      <c r="F67" s="107"/>
      <c r="G67" s="107"/>
      <c r="H67" s="107"/>
      <c r="I67" s="107"/>
      <c r="J67" s="107"/>
      <c r="K67" s="107"/>
      <c r="L67" s="107"/>
      <c r="M67" s="107"/>
    </row>
    <row r="68" spans="1:13" ht="12.75">
      <c r="A68" s="93">
        <v>329</v>
      </c>
      <c r="B68" s="17" t="s">
        <v>114</v>
      </c>
      <c r="C68" s="107">
        <v>3500</v>
      </c>
      <c r="D68" s="107">
        <v>3000</v>
      </c>
      <c r="E68" s="107"/>
      <c r="F68" s="107"/>
      <c r="G68" s="107">
        <v>500</v>
      </c>
      <c r="H68" s="107"/>
      <c r="I68" s="107"/>
      <c r="J68" s="107"/>
      <c r="K68" s="107"/>
      <c r="L68" s="107"/>
      <c r="M68" s="107"/>
    </row>
    <row r="69" spans="1:13" ht="12.75">
      <c r="A69" s="93"/>
      <c r="B69" s="1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</row>
    <row r="70" spans="1:13" ht="12.75">
      <c r="A70" s="123" t="s">
        <v>47</v>
      </c>
      <c r="B70" s="96" t="s">
        <v>41</v>
      </c>
      <c r="C70" s="106">
        <f>SUM(C72)</f>
        <v>190500</v>
      </c>
      <c r="D70" s="106">
        <f>SUM(D72)</f>
        <v>64000</v>
      </c>
      <c r="E70" s="106">
        <f>SUM(E72)</f>
        <v>110000</v>
      </c>
      <c r="F70" s="106"/>
      <c r="G70" s="106">
        <f>SUM(G72)</f>
        <v>16500</v>
      </c>
      <c r="H70" s="107"/>
      <c r="I70" s="107"/>
      <c r="J70" s="107"/>
      <c r="K70" s="106">
        <f>SUM(K72)</f>
        <v>180000</v>
      </c>
      <c r="L70" s="106">
        <f>SUM(L72)</f>
        <v>180000</v>
      </c>
      <c r="M70" s="107"/>
    </row>
    <row r="71" spans="1:13" ht="12.75">
      <c r="A71" s="94">
        <v>3</v>
      </c>
      <c r="B71" s="96" t="s">
        <v>25</v>
      </c>
      <c r="C71" s="106">
        <f>SUM(C72)</f>
        <v>190500</v>
      </c>
      <c r="D71" s="106">
        <f>SUM(D72)</f>
        <v>64000</v>
      </c>
      <c r="E71" s="106">
        <f>SUM(E72)</f>
        <v>110000</v>
      </c>
      <c r="F71" s="106"/>
      <c r="G71" s="106">
        <f>SUM(G72)</f>
        <v>16500</v>
      </c>
      <c r="H71" s="107"/>
      <c r="I71" s="107"/>
      <c r="J71" s="107"/>
      <c r="K71" s="106"/>
      <c r="L71" s="107"/>
      <c r="M71" s="107"/>
    </row>
    <row r="72" spans="1:13" s="14" customFormat="1" ht="12.75" customHeight="1">
      <c r="A72" s="94">
        <v>32</v>
      </c>
      <c r="B72" s="96" t="s">
        <v>30</v>
      </c>
      <c r="C72" s="106">
        <f>SUM(C73,C74,C75,C76)</f>
        <v>190500</v>
      </c>
      <c r="D72" s="106">
        <f>SUM(D73,D74,D75,D76)</f>
        <v>64000</v>
      </c>
      <c r="E72" s="106">
        <f>SUM(E75)</f>
        <v>110000</v>
      </c>
      <c r="F72" s="106"/>
      <c r="G72" s="106">
        <f>SUM(G73,G74,G75,G76)</f>
        <v>16500</v>
      </c>
      <c r="H72" s="106"/>
      <c r="I72" s="106"/>
      <c r="J72" s="106"/>
      <c r="K72" s="106">
        <v>180000</v>
      </c>
      <c r="L72" s="106">
        <v>180000</v>
      </c>
      <c r="M72" s="106"/>
    </row>
    <row r="73" spans="1:13" ht="12.75">
      <c r="A73" s="93">
        <v>321</v>
      </c>
      <c r="B73" s="17" t="s">
        <v>31</v>
      </c>
      <c r="C73" s="107">
        <v>2500</v>
      </c>
      <c r="D73" s="107"/>
      <c r="E73" s="107"/>
      <c r="F73" s="107"/>
      <c r="G73" s="107">
        <v>2500</v>
      </c>
      <c r="H73" s="107"/>
      <c r="I73" s="107"/>
      <c r="J73" s="107"/>
      <c r="K73" s="107"/>
      <c r="L73" s="107"/>
      <c r="M73" s="107"/>
    </row>
    <row r="74" spans="1:13" ht="12.75">
      <c r="A74" s="93">
        <v>322</v>
      </c>
      <c r="B74" s="17" t="s">
        <v>32</v>
      </c>
      <c r="C74" s="107">
        <v>6000</v>
      </c>
      <c r="D74" s="107">
        <v>3000</v>
      </c>
      <c r="E74" s="107"/>
      <c r="F74" s="107"/>
      <c r="G74" s="107">
        <v>3000</v>
      </c>
      <c r="H74" s="107"/>
      <c r="I74" s="107"/>
      <c r="J74" s="107"/>
      <c r="K74" s="107"/>
      <c r="L74" s="107"/>
      <c r="M74" s="107"/>
    </row>
    <row r="75" spans="1:13" ht="12.75">
      <c r="A75" s="93">
        <v>323</v>
      </c>
      <c r="B75" s="17" t="s">
        <v>33</v>
      </c>
      <c r="C75" s="107">
        <v>177000</v>
      </c>
      <c r="D75" s="107">
        <v>61000</v>
      </c>
      <c r="E75" s="107">
        <v>110000</v>
      </c>
      <c r="F75" s="107"/>
      <c r="G75" s="107">
        <v>6000</v>
      </c>
      <c r="H75" s="107"/>
      <c r="I75" s="107"/>
      <c r="J75" s="107"/>
      <c r="K75" s="107"/>
      <c r="L75" s="107"/>
      <c r="M75" s="107"/>
    </row>
    <row r="76" spans="1:13" ht="12.75">
      <c r="A76" s="93">
        <v>329</v>
      </c>
      <c r="B76" s="17" t="s">
        <v>114</v>
      </c>
      <c r="C76" s="107">
        <v>5000</v>
      </c>
      <c r="D76" s="107"/>
      <c r="E76" s="107"/>
      <c r="F76" s="107"/>
      <c r="G76" s="107">
        <v>5000</v>
      </c>
      <c r="H76" s="107"/>
      <c r="I76" s="107"/>
      <c r="J76" s="107"/>
      <c r="K76" s="107"/>
      <c r="L76" s="107"/>
      <c r="M76" s="107"/>
    </row>
    <row r="77" spans="1:13" ht="12.75">
      <c r="A77" s="93"/>
      <c r="B77" s="1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1:13" ht="12.75">
      <c r="A78" s="123" t="s">
        <v>48</v>
      </c>
      <c r="B78" s="96" t="s">
        <v>124</v>
      </c>
      <c r="C78" s="106">
        <f>SUM(C79)</f>
        <v>210620</v>
      </c>
      <c r="D78" s="106">
        <f>SUM(D80)</f>
        <v>83200</v>
      </c>
      <c r="E78" s="106"/>
      <c r="F78" s="106"/>
      <c r="G78" s="106">
        <f>SUM(G80)</f>
        <v>115420</v>
      </c>
      <c r="H78" s="106">
        <f>SUM(H80)</f>
        <v>12000</v>
      </c>
      <c r="I78" s="107"/>
      <c r="J78" s="107"/>
      <c r="K78" s="106">
        <f>SUM(K80)</f>
        <v>200000</v>
      </c>
      <c r="L78" s="106">
        <f>SUM(L80)</f>
        <v>205000</v>
      </c>
      <c r="M78" s="107"/>
    </row>
    <row r="79" spans="1:13" ht="12.75">
      <c r="A79" s="94">
        <v>3</v>
      </c>
      <c r="B79" s="96" t="s">
        <v>25</v>
      </c>
      <c r="C79" s="106">
        <f>SUM(C80)</f>
        <v>210620</v>
      </c>
      <c r="D79" s="106">
        <f>SUM(D80)</f>
        <v>83200</v>
      </c>
      <c r="E79" s="106"/>
      <c r="F79" s="106"/>
      <c r="G79" s="106">
        <f>SUM(G80)</f>
        <v>115420</v>
      </c>
      <c r="H79" s="106">
        <f>SUM(H80)</f>
        <v>12000</v>
      </c>
      <c r="I79" s="107"/>
      <c r="J79" s="107"/>
      <c r="K79" s="106"/>
      <c r="L79" s="107"/>
      <c r="M79" s="107"/>
    </row>
    <row r="80" spans="1:13" s="14" customFormat="1" ht="12.75" customHeight="1">
      <c r="A80" s="94">
        <v>32</v>
      </c>
      <c r="B80" s="96" t="s">
        <v>30</v>
      </c>
      <c r="C80" s="106">
        <f>SUM(C81,C82,C83,C84)</f>
        <v>210620</v>
      </c>
      <c r="D80" s="106">
        <f>SUM(D82,D83,D84)</f>
        <v>83200</v>
      </c>
      <c r="E80" s="106"/>
      <c r="F80" s="106"/>
      <c r="G80" s="106">
        <f>SUM(G81,G82,G83,G84)</f>
        <v>115420</v>
      </c>
      <c r="H80" s="106">
        <f>SUM(H84)</f>
        <v>12000</v>
      </c>
      <c r="I80" s="106"/>
      <c r="J80" s="106"/>
      <c r="K80" s="106">
        <v>200000</v>
      </c>
      <c r="L80" s="106">
        <v>205000</v>
      </c>
      <c r="M80" s="106"/>
    </row>
    <row r="81" spans="1:13" ht="12.75" customHeight="1">
      <c r="A81" s="93">
        <v>321</v>
      </c>
      <c r="B81" s="17" t="s">
        <v>31</v>
      </c>
      <c r="C81" s="107">
        <v>3600</v>
      </c>
      <c r="D81" s="107"/>
      <c r="E81" s="107"/>
      <c r="F81" s="107"/>
      <c r="G81" s="107">
        <v>3600</v>
      </c>
      <c r="H81" s="107"/>
      <c r="I81" s="107"/>
      <c r="J81" s="107"/>
      <c r="K81" s="107"/>
      <c r="L81" s="107"/>
      <c r="M81" s="107"/>
    </row>
    <row r="82" spans="1:13" ht="12.75">
      <c r="A82" s="93">
        <v>322</v>
      </c>
      <c r="B82" s="17" t="s">
        <v>32</v>
      </c>
      <c r="C82" s="107">
        <v>2500</v>
      </c>
      <c r="D82" s="107">
        <v>500</v>
      </c>
      <c r="E82" s="107"/>
      <c r="F82" s="107"/>
      <c r="G82" s="107">
        <v>2000</v>
      </c>
      <c r="H82" s="107"/>
      <c r="I82" s="107"/>
      <c r="J82" s="107"/>
      <c r="K82" s="107"/>
      <c r="L82" s="107"/>
      <c r="M82" s="107"/>
    </row>
    <row r="83" spans="1:13" ht="12.75">
      <c r="A83" s="93">
        <v>323</v>
      </c>
      <c r="B83" s="17" t="s">
        <v>33</v>
      </c>
      <c r="C83" s="107">
        <v>152020</v>
      </c>
      <c r="D83" s="107">
        <v>42200</v>
      </c>
      <c r="E83" s="107"/>
      <c r="F83" s="107"/>
      <c r="G83" s="107">
        <v>109820</v>
      </c>
      <c r="H83" s="107"/>
      <c r="I83" s="107"/>
      <c r="J83" s="107"/>
      <c r="K83" s="107"/>
      <c r="L83" s="107"/>
      <c r="M83" s="107"/>
    </row>
    <row r="84" spans="1:13" ht="12.75">
      <c r="A84" s="93">
        <v>329</v>
      </c>
      <c r="B84" s="17" t="s">
        <v>114</v>
      </c>
      <c r="C84" s="107">
        <v>52500</v>
      </c>
      <c r="D84" s="107">
        <v>40500</v>
      </c>
      <c r="E84" s="107"/>
      <c r="F84" s="107"/>
      <c r="G84" s="107"/>
      <c r="H84" s="107">
        <v>12000</v>
      </c>
      <c r="I84" s="107"/>
      <c r="J84" s="107"/>
      <c r="K84" s="107"/>
      <c r="L84" s="107"/>
      <c r="M84" s="107"/>
    </row>
    <row r="85" spans="1:13" ht="12.75">
      <c r="A85" s="93"/>
      <c r="B85" s="1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</row>
    <row r="86" spans="1:13" ht="12.75">
      <c r="A86" s="123" t="s">
        <v>53</v>
      </c>
      <c r="B86" s="96" t="s">
        <v>88</v>
      </c>
      <c r="C86" s="106">
        <f>SUM(C88)</f>
        <v>61560</v>
      </c>
      <c r="D86" s="106">
        <f>SUM(D88)</f>
        <v>1000</v>
      </c>
      <c r="E86" s="106">
        <f>SUM(E88)</f>
        <v>52500</v>
      </c>
      <c r="F86" s="106"/>
      <c r="G86" s="106">
        <f>SUM(G88)</f>
        <v>8060</v>
      </c>
      <c r="H86" s="107"/>
      <c r="I86" s="107"/>
      <c r="J86" s="107"/>
      <c r="K86" s="106">
        <f>SUM(K88)</f>
        <v>60000</v>
      </c>
      <c r="L86" s="106">
        <f>SUM(L88)</f>
        <v>61000</v>
      </c>
      <c r="M86" s="107"/>
    </row>
    <row r="87" spans="1:13" ht="12.75">
      <c r="A87" s="94">
        <v>3</v>
      </c>
      <c r="B87" s="96" t="s">
        <v>25</v>
      </c>
      <c r="C87" s="106">
        <f>SUM(C88)</f>
        <v>61560</v>
      </c>
      <c r="D87" s="106">
        <f>SUM(D88)</f>
        <v>1000</v>
      </c>
      <c r="E87" s="106">
        <f>SUM(E88)</f>
        <v>52500</v>
      </c>
      <c r="F87" s="106"/>
      <c r="G87" s="106">
        <f>SUM(G88)</f>
        <v>8060</v>
      </c>
      <c r="H87" s="107"/>
      <c r="I87" s="107"/>
      <c r="J87" s="107"/>
      <c r="K87" s="106"/>
      <c r="L87" s="107" t="s">
        <v>89</v>
      </c>
      <c r="M87" s="107"/>
    </row>
    <row r="88" spans="1:13" ht="12.75">
      <c r="A88" s="94">
        <v>32</v>
      </c>
      <c r="B88" s="96" t="s">
        <v>30</v>
      </c>
      <c r="C88" s="106">
        <f>SUM(C89,C90,C91,C92)</f>
        <v>61560</v>
      </c>
      <c r="D88" s="106">
        <f>SUM(D91)</f>
        <v>1000</v>
      </c>
      <c r="E88" s="106">
        <f>SUM(E90,E91,E92)</f>
        <v>52500</v>
      </c>
      <c r="F88" s="106"/>
      <c r="G88" s="106">
        <f>SUM(G89,G91)</f>
        <v>8060</v>
      </c>
      <c r="H88" s="106"/>
      <c r="I88" s="106"/>
      <c r="J88" s="106"/>
      <c r="K88" s="106">
        <v>60000</v>
      </c>
      <c r="L88" s="106">
        <v>61000</v>
      </c>
      <c r="M88" s="106"/>
    </row>
    <row r="89" spans="1:13" ht="12.75">
      <c r="A89" s="93">
        <v>321</v>
      </c>
      <c r="B89" s="17" t="s">
        <v>31</v>
      </c>
      <c r="C89" s="107">
        <v>2060</v>
      </c>
      <c r="D89" s="107"/>
      <c r="E89" s="107"/>
      <c r="F89" s="107"/>
      <c r="G89" s="107">
        <v>2060</v>
      </c>
      <c r="H89" s="107"/>
      <c r="I89" s="107"/>
      <c r="J89" s="107"/>
      <c r="K89" s="107"/>
      <c r="L89" s="107"/>
      <c r="M89" s="107"/>
    </row>
    <row r="90" spans="1:13" ht="12.75">
      <c r="A90" s="93">
        <v>322</v>
      </c>
      <c r="B90" s="17" t="s">
        <v>121</v>
      </c>
      <c r="C90" s="107">
        <v>10000</v>
      </c>
      <c r="D90" s="107"/>
      <c r="E90" s="107">
        <v>10000</v>
      </c>
      <c r="F90" s="107"/>
      <c r="G90" s="107"/>
      <c r="H90" s="107"/>
      <c r="I90" s="107"/>
      <c r="J90" s="107"/>
      <c r="K90" s="107"/>
      <c r="L90" s="107"/>
      <c r="M90" s="107"/>
    </row>
    <row r="91" spans="1:13" ht="12.75">
      <c r="A91" s="93">
        <v>323</v>
      </c>
      <c r="B91" s="17" t="s">
        <v>33</v>
      </c>
      <c r="C91" s="107">
        <v>47000</v>
      </c>
      <c r="D91" s="107">
        <v>1000</v>
      </c>
      <c r="E91" s="107">
        <v>40000</v>
      </c>
      <c r="F91" s="107"/>
      <c r="G91" s="107">
        <v>6000</v>
      </c>
      <c r="H91" s="107"/>
      <c r="I91" s="107"/>
      <c r="J91" s="107"/>
      <c r="K91" s="107"/>
      <c r="L91" s="107"/>
      <c r="M91" s="107"/>
    </row>
    <row r="92" spans="1:13" ht="12.75">
      <c r="A92" s="93">
        <v>329</v>
      </c>
      <c r="B92" s="17" t="s">
        <v>114</v>
      </c>
      <c r="C92" s="107">
        <v>2500</v>
      </c>
      <c r="D92" s="107"/>
      <c r="E92" s="107">
        <v>2500</v>
      </c>
      <c r="F92" s="107"/>
      <c r="G92" s="107"/>
      <c r="H92" s="107"/>
      <c r="I92" s="107"/>
      <c r="J92" s="107"/>
      <c r="K92" s="107"/>
      <c r="L92" s="107"/>
      <c r="M92" s="107"/>
    </row>
    <row r="93" spans="1:13" ht="12.75">
      <c r="A93" s="93"/>
      <c r="B93" s="1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</row>
    <row r="94" spans="1:13" ht="12.75">
      <c r="A94" s="124" t="s">
        <v>54</v>
      </c>
      <c r="B94" s="96" t="s">
        <v>63</v>
      </c>
      <c r="C94" s="106">
        <f>SUM(C96)</f>
        <v>5000</v>
      </c>
      <c r="D94" s="106">
        <f>SUM(D96)</f>
        <v>5000</v>
      </c>
      <c r="E94" s="106"/>
      <c r="F94" s="106"/>
      <c r="G94" s="106"/>
      <c r="H94" s="107"/>
      <c r="I94" s="107"/>
      <c r="J94" s="107"/>
      <c r="K94" s="106">
        <f>SUM(K96)</f>
        <v>5000</v>
      </c>
      <c r="L94" s="106">
        <f>SUM(L96)</f>
        <v>5000</v>
      </c>
      <c r="M94" s="107"/>
    </row>
    <row r="95" spans="1:13" ht="12.75">
      <c r="A95" s="94">
        <v>3</v>
      </c>
      <c r="B95" s="96" t="s">
        <v>25</v>
      </c>
      <c r="C95" s="106">
        <f>SUM(C96)</f>
        <v>5000</v>
      </c>
      <c r="D95" s="106">
        <f>SUM(D96)</f>
        <v>5000</v>
      </c>
      <c r="E95" s="106"/>
      <c r="F95" s="106"/>
      <c r="G95" s="106"/>
      <c r="H95" s="107"/>
      <c r="I95" s="107"/>
      <c r="J95" s="106"/>
      <c r="K95" s="106"/>
      <c r="L95" s="106"/>
      <c r="M95" s="106"/>
    </row>
    <row r="96" spans="1:13" ht="12.75">
      <c r="A96" s="94">
        <v>32</v>
      </c>
      <c r="B96" s="96" t="s">
        <v>30</v>
      </c>
      <c r="C96" s="106">
        <f>SUM(C97,C98,C99)</f>
        <v>5000</v>
      </c>
      <c r="D96" s="106">
        <f>SUM(D97,D98,D99)</f>
        <v>5000</v>
      </c>
      <c r="E96" s="106"/>
      <c r="F96" s="106"/>
      <c r="G96" s="106"/>
      <c r="H96" s="107"/>
      <c r="I96" s="107"/>
      <c r="J96" s="107"/>
      <c r="K96" s="106">
        <v>5000</v>
      </c>
      <c r="L96" s="106">
        <v>5000</v>
      </c>
      <c r="M96" s="107"/>
    </row>
    <row r="97" spans="1:13" ht="12.75">
      <c r="A97" s="93">
        <v>321</v>
      </c>
      <c r="B97" s="17" t="s">
        <v>64</v>
      </c>
      <c r="C97" s="107">
        <v>500</v>
      </c>
      <c r="D97" s="107">
        <v>500</v>
      </c>
      <c r="E97" s="107"/>
      <c r="F97" s="107"/>
      <c r="G97" s="107"/>
      <c r="H97" s="107"/>
      <c r="I97" s="107"/>
      <c r="J97" s="107"/>
      <c r="K97" s="107"/>
      <c r="L97" s="107"/>
      <c r="M97" s="107"/>
    </row>
    <row r="98" spans="1:13" ht="12.75">
      <c r="A98" s="93">
        <v>322</v>
      </c>
      <c r="B98" s="17" t="s">
        <v>32</v>
      </c>
      <c r="C98" s="107">
        <v>2000</v>
      </c>
      <c r="D98" s="107">
        <v>2000</v>
      </c>
      <c r="E98" s="107"/>
      <c r="F98" s="107"/>
      <c r="G98" s="107"/>
      <c r="H98" s="107"/>
      <c r="I98" s="107"/>
      <c r="J98" s="107"/>
      <c r="K98" s="107"/>
      <c r="L98" s="107"/>
      <c r="M98" s="107"/>
    </row>
    <row r="99" spans="1:13" ht="12.75">
      <c r="A99" s="93">
        <v>329</v>
      </c>
      <c r="B99" s="17" t="s">
        <v>114</v>
      </c>
      <c r="C99" s="107">
        <v>2500</v>
      </c>
      <c r="D99" s="107">
        <v>2500</v>
      </c>
      <c r="E99" s="107"/>
      <c r="F99" s="107"/>
      <c r="G99" s="107"/>
      <c r="H99" s="107"/>
      <c r="I99" s="107"/>
      <c r="J99" s="107"/>
      <c r="K99" s="107"/>
      <c r="L99" s="107"/>
      <c r="M99" s="107"/>
    </row>
    <row r="100" spans="1:13" ht="12.75">
      <c r="A100" s="114"/>
      <c r="B100" s="1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6"/>
      <c r="M100" s="107"/>
    </row>
    <row r="101" spans="1:13" ht="25.5">
      <c r="A101" s="124" t="s">
        <v>56</v>
      </c>
      <c r="B101" s="96" t="s">
        <v>154</v>
      </c>
      <c r="C101" s="106">
        <f>SUM(C103)</f>
        <v>25000</v>
      </c>
      <c r="D101" s="106">
        <f>SUM(D103)</f>
        <v>20000</v>
      </c>
      <c r="E101" s="106">
        <f>SUM(E103)</f>
        <v>5000</v>
      </c>
      <c r="F101" s="106"/>
      <c r="G101" s="106"/>
      <c r="H101" s="107"/>
      <c r="I101" s="106"/>
      <c r="J101" s="107"/>
      <c r="K101" s="106">
        <f>SUM(K103)</f>
        <v>20000</v>
      </c>
      <c r="L101" s="106">
        <f>SUM(L103)</f>
        <v>22000</v>
      </c>
      <c r="M101" s="107"/>
    </row>
    <row r="102" spans="1:13" ht="12.75">
      <c r="A102" s="94">
        <v>3</v>
      </c>
      <c r="B102" s="96" t="s">
        <v>25</v>
      </c>
      <c r="C102" s="106">
        <f>SUM(C103)</f>
        <v>25000</v>
      </c>
      <c r="D102" s="106">
        <f>SUM(D103)</f>
        <v>20000</v>
      </c>
      <c r="E102" s="106">
        <f>SUM(E103)</f>
        <v>5000</v>
      </c>
      <c r="F102" s="106"/>
      <c r="G102" s="106"/>
      <c r="H102" s="106"/>
      <c r="I102" s="107"/>
      <c r="J102" s="107"/>
      <c r="K102" s="106"/>
      <c r="L102" s="106"/>
      <c r="M102" s="107"/>
    </row>
    <row r="103" spans="1:13" ht="12.75">
      <c r="A103" s="94">
        <v>32</v>
      </c>
      <c r="B103" s="96" t="s">
        <v>30</v>
      </c>
      <c r="C103" s="106">
        <f>SUM(D103:E103)</f>
        <v>25000</v>
      </c>
      <c r="D103" s="106">
        <f>SUM(D104)</f>
        <v>20000</v>
      </c>
      <c r="E103" s="106">
        <f>SUM(E104)</f>
        <v>5000</v>
      </c>
      <c r="F103" s="106"/>
      <c r="G103" s="106"/>
      <c r="H103" s="106"/>
      <c r="I103" s="107"/>
      <c r="J103" s="107"/>
      <c r="K103" s="106">
        <v>20000</v>
      </c>
      <c r="L103" s="106">
        <v>22000</v>
      </c>
      <c r="M103" s="107"/>
    </row>
    <row r="104" spans="1:13" ht="12.75">
      <c r="A104" s="93">
        <v>323</v>
      </c>
      <c r="B104" s="17" t="s">
        <v>33</v>
      </c>
      <c r="C104" s="107">
        <v>25000</v>
      </c>
      <c r="D104" s="107">
        <v>20000</v>
      </c>
      <c r="E104" s="107">
        <v>5000</v>
      </c>
      <c r="F104" s="107"/>
      <c r="G104" s="107"/>
      <c r="H104" s="107"/>
      <c r="I104" s="107"/>
      <c r="J104" s="107"/>
      <c r="K104" s="107"/>
      <c r="L104" s="107"/>
      <c r="M104" s="107"/>
    </row>
    <row r="105" spans="1:13" ht="12.75">
      <c r="A105" s="93"/>
      <c r="B105" s="17"/>
      <c r="C105" s="107"/>
      <c r="D105" s="107"/>
      <c r="E105" s="107"/>
      <c r="F105" s="107"/>
      <c r="G105" s="107"/>
      <c r="H105" s="106"/>
      <c r="I105" s="106"/>
      <c r="J105" s="107"/>
      <c r="K105" s="107"/>
      <c r="L105" s="107"/>
      <c r="M105" s="107"/>
    </row>
    <row r="106" spans="1:13" s="14" customFormat="1" ht="12.75">
      <c r="A106" s="124" t="s">
        <v>141</v>
      </c>
      <c r="B106" s="96" t="s">
        <v>158</v>
      </c>
      <c r="C106" s="106">
        <f>SUM(C108)</f>
        <v>9000</v>
      </c>
      <c r="D106" s="106">
        <f>SUM(D108)</f>
        <v>9000</v>
      </c>
      <c r="E106" s="106"/>
      <c r="F106" s="106"/>
      <c r="G106" s="106"/>
      <c r="H106" s="106"/>
      <c r="I106" s="106"/>
      <c r="J106" s="106"/>
      <c r="K106" s="106">
        <f>SUM(K108)</f>
        <v>8000</v>
      </c>
      <c r="L106" s="106">
        <f>SUM(L108)</f>
        <v>9000</v>
      </c>
      <c r="M106" s="106"/>
    </row>
    <row r="107" spans="1:13" s="14" customFormat="1" ht="12.75">
      <c r="A107" s="94">
        <v>3</v>
      </c>
      <c r="B107" s="96" t="s">
        <v>25</v>
      </c>
      <c r="C107" s="106">
        <f>SUM(C108)</f>
        <v>9000</v>
      </c>
      <c r="D107" s="106">
        <f>SUM(D108)</f>
        <v>9000</v>
      </c>
      <c r="E107" s="106"/>
      <c r="F107" s="106"/>
      <c r="G107" s="106"/>
      <c r="H107" s="106"/>
      <c r="I107" s="106"/>
      <c r="J107" s="106"/>
      <c r="K107" s="106"/>
      <c r="L107" s="106"/>
      <c r="M107" s="106"/>
    </row>
    <row r="108" spans="1:13" s="14" customFormat="1" ht="12.75">
      <c r="A108" s="94">
        <v>32</v>
      </c>
      <c r="B108" s="96" t="s">
        <v>30</v>
      </c>
      <c r="C108" s="106">
        <f>SUM(C109,C110)</f>
        <v>9000</v>
      </c>
      <c r="D108" s="106">
        <f>SUM(D109,D110)</f>
        <v>9000</v>
      </c>
      <c r="E108" s="106"/>
      <c r="F108" s="106"/>
      <c r="G108" s="106"/>
      <c r="H108" s="106"/>
      <c r="I108" s="106"/>
      <c r="J108" s="106"/>
      <c r="K108" s="106">
        <v>8000</v>
      </c>
      <c r="L108" s="106">
        <v>9000</v>
      </c>
      <c r="M108" s="106"/>
    </row>
    <row r="109" spans="1:13" ht="12.75">
      <c r="A109" s="93">
        <v>323</v>
      </c>
      <c r="B109" s="17" t="s">
        <v>159</v>
      </c>
      <c r="C109" s="107">
        <v>6000</v>
      </c>
      <c r="D109" s="107">
        <v>6000</v>
      </c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1:13" ht="12.75">
      <c r="A110" s="93">
        <v>329</v>
      </c>
      <c r="B110" s="17" t="s">
        <v>114</v>
      </c>
      <c r="C110" s="107">
        <v>3000</v>
      </c>
      <c r="D110" s="107">
        <v>3000</v>
      </c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1:13" ht="12.75">
      <c r="A111" s="93"/>
      <c r="B111" s="1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1:13" ht="25.5">
      <c r="A112" s="124" t="s">
        <v>61</v>
      </c>
      <c r="B112" s="96" t="s">
        <v>155</v>
      </c>
      <c r="C112" s="106">
        <f>SUM(C114)</f>
        <v>14500</v>
      </c>
      <c r="D112" s="106">
        <f>SUM(D114)</f>
        <v>14500</v>
      </c>
      <c r="E112" s="107"/>
      <c r="F112" s="107"/>
      <c r="G112" s="107"/>
      <c r="H112" s="107"/>
      <c r="I112" s="106"/>
      <c r="J112" s="107"/>
      <c r="K112" s="106">
        <f>SUM(K114)</f>
        <v>13000</v>
      </c>
      <c r="L112" s="106">
        <f>SUM(L114)</f>
        <v>13500</v>
      </c>
      <c r="M112" s="107"/>
    </row>
    <row r="113" spans="1:13" s="14" customFormat="1" ht="12.75">
      <c r="A113" s="94">
        <v>3</v>
      </c>
      <c r="B113" s="96" t="s">
        <v>25</v>
      </c>
      <c r="C113" s="106">
        <f>SUM(C114)</f>
        <v>14500</v>
      </c>
      <c r="D113" s="106">
        <f>SUM(D114)</f>
        <v>14500</v>
      </c>
      <c r="E113" s="106"/>
      <c r="F113" s="106"/>
      <c r="G113" s="106"/>
      <c r="H113" s="106"/>
      <c r="I113" s="106"/>
      <c r="J113" s="106"/>
      <c r="K113" s="106"/>
      <c r="L113" s="106"/>
      <c r="M113" s="106"/>
    </row>
    <row r="114" spans="1:13" ht="12.75">
      <c r="A114" s="94">
        <v>32</v>
      </c>
      <c r="B114" s="96" t="s">
        <v>30</v>
      </c>
      <c r="C114" s="106">
        <f>SUM(C115,C116)</f>
        <v>14500</v>
      </c>
      <c r="D114" s="106">
        <f>SUM(D115,D116)</f>
        <v>14500</v>
      </c>
      <c r="E114" s="107"/>
      <c r="F114" s="107"/>
      <c r="G114" s="107"/>
      <c r="H114" s="107"/>
      <c r="I114" s="107"/>
      <c r="J114" s="107"/>
      <c r="K114" s="106">
        <v>13000</v>
      </c>
      <c r="L114" s="106">
        <v>13500</v>
      </c>
      <c r="M114" s="107"/>
    </row>
    <row r="115" spans="1:13" ht="12.75">
      <c r="A115" s="93">
        <v>323</v>
      </c>
      <c r="B115" s="17" t="s">
        <v>33</v>
      </c>
      <c r="C115" s="107">
        <v>8500</v>
      </c>
      <c r="D115" s="107">
        <v>8500</v>
      </c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1:13" ht="12.75">
      <c r="A116" s="93">
        <v>329</v>
      </c>
      <c r="B116" s="17" t="s">
        <v>114</v>
      </c>
      <c r="C116" s="107">
        <v>6000</v>
      </c>
      <c r="D116" s="107">
        <v>6000</v>
      </c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1:13" s="14" customFormat="1" ht="12.75">
      <c r="A117" s="93"/>
      <c r="B117" s="1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6"/>
    </row>
    <row r="118" spans="1:14" s="14" customFormat="1" ht="12.75">
      <c r="A118" s="124" t="s">
        <v>65</v>
      </c>
      <c r="B118" s="96" t="s">
        <v>165</v>
      </c>
      <c r="C118" s="106">
        <f>SUM(C120)</f>
        <v>12000</v>
      </c>
      <c r="D118" s="106">
        <f>SUM(D120)</f>
        <v>12000</v>
      </c>
      <c r="E118" s="107"/>
      <c r="F118" s="107"/>
      <c r="G118" s="107"/>
      <c r="H118" s="107"/>
      <c r="I118" s="107"/>
      <c r="J118" s="107"/>
      <c r="K118" s="106">
        <f>SUM(K120)</f>
        <v>10000</v>
      </c>
      <c r="L118" s="106">
        <f>SUM(L120)</f>
        <v>12000</v>
      </c>
      <c r="M118" s="107"/>
      <c r="N118" s="11"/>
    </row>
    <row r="119" spans="1:13" s="14" customFormat="1" ht="12.75">
      <c r="A119" s="94">
        <v>3</v>
      </c>
      <c r="B119" s="96" t="s">
        <v>25</v>
      </c>
      <c r="C119" s="106">
        <f>SUM(C120)</f>
        <v>12000</v>
      </c>
      <c r="D119" s="106">
        <f>SUM(D120)</f>
        <v>12000</v>
      </c>
      <c r="E119" s="106"/>
      <c r="F119" s="106"/>
      <c r="G119" s="106"/>
      <c r="H119" s="106"/>
      <c r="I119" s="106"/>
      <c r="J119" s="106"/>
      <c r="K119" s="106"/>
      <c r="L119" s="106"/>
      <c r="M119" s="106"/>
    </row>
    <row r="120" spans="1:14" s="14" customFormat="1" ht="12.75">
      <c r="A120" s="94">
        <v>32</v>
      </c>
      <c r="B120" s="96" t="s">
        <v>30</v>
      </c>
      <c r="C120" s="106">
        <f>SUM(C121,C122)</f>
        <v>12000</v>
      </c>
      <c r="D120" s="106">
        <f>SUM(D121,D122,)</f>
        <v>12000</v>
      </c>
      <c r="E120" s="107"/>
      <c r="F120" s="107"/>
      <c r="G120" s="107"/>
      <c r="H120" s="107"/>
      <c r="I120" s="107"/>
      <c r="J120" s="107"/>
      <c r="K120" s="106">
        <v>10000</v>
      </c>
      <c r="L120" s="106">
        <v>12000</v>
      </c>
      <c r="M120" s="107"/>
      <c r="N120" s="11"/>
    </row>
    <row r="121" spans="1:13" ht="12.75">
      <c r="A121" s="93">
        <v>322</v>
      </c>
      <c r="B121" s="17" t="s">
        <v>32</v>
      </c>
      <c r="C121" s="107">
        <v>2000</v>
      </c>
      <c r="D121" s="107">
        <v>2000</v>
      </c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1:13" ht="12.75">
      <c r="A122" s="93">
        <v>323</v>
      </c>
      <c r="B122" s="17" t="s">
        <v>33</v>
      </c>
      <c r="C122" s="107">
        <v>10000</v>
      </c>
      <c r="D122" s="107">
        <v>10000</v>
      </c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1:13" ht="12.75">
      <c r="A123" s="93"/>
      <c r="B123" s="1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1:13" ht="12.75">
      <c r="A124" s="124" t="s">
        <v>102</v>
      </c>
      <c r="B124" s="96" t="s">
        <v>125</v>
      </c>
      <c r="C124" s="106">
        <f>SUM(C126)</f>
        <v>15000</v>
      </c>
      <c r="D124" s="106">
        <f>SUM(D126)</f>
        <v>7000</v>
      </c>
      <c r="E124" s="107"/>
      <c r="F124" s="107"/>
      <c r="G124" s="106">
        <f>SUM(G126)</f>
        <v>8000</v>
      </c>
      <c r="H124" s="107"/>
      <c r="I124" s="107"/>
      <c r="J124" s="107"/>
      <c r="K124" s="106">
        <f>SUM(K126)</f>
        <v>14000</v>
      </c>
      <c r="L124" s="106">
        <f>SUM(L126)</f>
        <v>14000</v>
      </c>
      <c r="M124" s="107"/>
    </row>
    <row r="125" spans="1:13" ht="12.75">
      <c r="A125" s="94">
        <v>3</v>
      </c>
      <c r="B125" s="96" t="s">
        <v>25</v>
      </c>
      <c r="C125" s="106">
        <f>SUM(C126)</f>
        <v>15000</v>
      </c>
      <c r="D125" s="106">
        <f>SUM(D126)</f>
        <v>7000</v>
      </c>
      <c r="E125" s="107"/>
      <c r="F125" s="107"/>
      <c r="G125" s="107"/>
      <c r="H125" s="107"/>
      <c r="I125" s="107"/>
      <c r="J125" s="107"/>
      <c r="K125" s="106"/>
      <c r="L125" s="106"/>
      <c r="M125" s="107"/>
    </row>
    <row r="126" spans="1:13" ht="12.75">
      <c r="A126" s="94">
        <v>32</v>
      </c>
      <c r="B126" s="96" t="s">
        <v>30</v>
      </c>
      <c r="C126" s="106">
        <f>SUM(C127,C128)</f>
        <v>15000</v>
      </c>
      <c r="D126" s="106">
        <f>SUM(D127,D128)</f>
        <v>7000</v>
      </c>
      <c r="E126" s="107"/>
      <c r="F126" s="107"/>
      <c r="G126" s="106">
        <f>SUM(G127,G128)</f>
        <v>8000</v>
      </c>
      <c r="H126" s="107"/>
      <c r="I126" s="107"/>
      <c r="J126" s="107"/>
      <c r="K126" s="106">
        <v>14000</v>
      </c>
      <c r="L126" s="106">
        <v>14000</v>
      </c>
      <c r="M126" s="107"/>
    </row>
    <row r="127" spans="1:13" ht="12.75">
      <c r="A127" s="93">
        <v>323</v>
      </c>
      <c r="B127" s="17" t="s">
        <v>33</v>
      </c>
      <c r="C127" s="107">
        <v>5000</v>
      </c>
      <c r="D127" s="107">
        <v>5000</v>
      </c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1:13" ht="12.75">
      <c r="A128" s="93">
        <v>329</v>
      </c>
      <c r="B128" s="17" t="s">
        <v>114</v>
      </c>
      <c r="C128" s="107">
        <v>10000</v>
      </c>
      <c r="D128" s="107">
        <v>2000</v>
      </c>
      <c r="E128" s="107"/>
      <c r="F128" s="107"/>
      <c r="G128" s="107">
        <v>8000</v>
      </c>
      <c r="H128" s="107"/>
      <c r="I128" s="107"/>
      <c r="J128" s="107"/>
      <c r="K128" s="107"/>
      <c r="L128" s="107"/>
      <c r="M128" s="107"/>
    </row>
    <row r="129" spans="1:13" ht="12.75">
      <c r="A129" s="93"/>
      <c r="B129" s="1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ht="12.75">
      <c r="A130" s="124" t="s">
        <v>119</v>
      </c>
      <c r="B130" s="96" t="s">
        <v>134</v>
      </c>
      <c r="C130" s="106">
        <f>SUM(C132)</f>
        <v>7500</v>
      </c>
      <c r="D130" s="106">
        <f>SUM(D132)</f>
        <v>7500</v>
      </c>
      <c r="E130" s="107"/>
      <c r="F130" s="107"/>
      <c r="G130" s="106"/>
      <c r="H130" s="107"/>
      <c r="I130" s="107"/>
      <c r="J130" s="107"/>
      <c r="K130" s="106">
        <f>SUM(K132)</f>
        <v>7000</v>
      </c>
      <c r="L130" s="106">
        <f>SUM(L132)</f>
        <v>7500</v>
      </c>
      <c r="M130" s="107"/>
    </row>
    <row r="131" spans="1:13" ht="12.75">
      <c r="A131" s="94">
        <v>3</v>
      </c>
      <c r="B131" s="96" t="s">
        <v>25</v>
      </c>
      <c r="C131" s="106">
        <f>SUM(C132)</f>
        <v>7500</v>
      </c>
      <c r="D131" s="106">
        <f>SUM(D132)</f>
        <v>7500</v>
      </c>
      <c r="E131" s="107"/>
      <c r="F131" s="107"/>
      <c r="G131" s="107"/>
      <c r="H131" s="107"/>
      <c r="I131" s="107"/>
      <c r="J131" s="107"/>
      <c r="K131" s="106"/>
      <c r="L131" s="106"/>
      <c r="M131" s="107"/>
    </row>
    <row r="132" spans="1:13" ht="12.75">
      <c r="A132" s="94">
        <v>32</v>
      </c>
      <c r="B132" s="96" t="s">
        <v>30</v>
      </c>
      <c r="C132" s="106">
        <f>SUM(C133,C134)</f>
        <v>7500</v>
      </c>
      <c r="D132" s="106">
        <f>SUM(D133,D134)</f>
        <v>7500</v>
      </c>
      <c r="E132" s="107"/>
      <c r="F132" s="107"/>
      <c r="G132" s="106"/>
      <c r="H132" s="107"/>
      <c r="I132" s="107"/>
      <c r="J132" s="107"/>
      <c r="K132" s="106">
        <v>7000</v>
      </c>
      <c r="L132" s="106">
        <v>7500</v>
      </c>
      <c r="M132" s="107"/>
    </row>
    <row r="133" spans="1:13" ht="12.75">
      <c r="A133" s="93">
        <v>323</v>
      </c>
      <c r="B133" s="17" t="s">
        <v>33</v>
      </c>
      <c r="C133" s="107">
        <v>7000</v>
      </c>
      <c r="D133" s="107">
        <v>7000</v>
      </c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1:13" ht="12.75">
      <c r="A134" s="93">
        <v>329</v>
      </c>
      <c r="B134" s="17" t="s">
        <v>114</v>
      </c>
      <c r="C134" s="107">
        <v>500</v>
      </c>
      <c r="D134" s="107">
        <v>500</v>
      </c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1:13" ht="12.75">
      <c r="A135" s="93"/>
      <c r="B135" s="1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s="14" customFormat="1" ht="25.5">
      <c r="A136" s="124" t="s">
        <v>135</v>
      </c>
      <c r="B136" s="96" t="s">
        <v>153</v>
      </c>
      <c r="C136" s="106">
        <f>SUM(C137,C140)</f>
        <v>18500</v>
      </c>
      <c r="D136" s="106">
        <f>SUM(D137,D140)</f>
        <v>18500</v>
      </c>
      <c r="E136" s="106"/>
      <c r="F136" s="106"/>
      <c r="G136" s="106"/>
      <c r="H136" s="106"/>
      <c r="I136" s="106"/>
      <c r="J136" s="106"/>
      <c r="K136" s="106">
        <f>SUM(K138,K140)</f>
        <v>15000</v>
      </c>
      <c r="L136" s="106">
        <f>SUM(L138,L140)</f>
        <v>15000</v>
      </c>
      <c r="M136" s="106"/>
    </row>
    <row r="137" spans="1:13" s="14" customFormat="1" ht="12.75">
      <c r="A137" s="94">
        <v>3</v>
      </c>
      <c r="B137" s="96" t="s">
        <v>25</v>
      </c>
      <c r="C137" s="106">
        <f>SUM(C138)</f>
        <v>16000</v>
      </c>
      <c r="D137" s="106">
        <f>SUM(D138)</f>
        <v>16000</v>
      </c>
      <c r="E137" s="106"/>
      <c r="F137" s="106"/>
      <c r="G137" s="106"/>
      <c r="H137" s="106"/>
      <c r="I137" s="106"/>
      <c r="J137" s="106"/>
      <c r="K137" s="106"/>
      <c r="L137" s="106"/>
      <c r="M137" s="106"/>
    </row>
    <row r="138" spans="1:13" ht="12.75">
      <c r="A138" s="94">
        <v>32</v>
      </c>
      <c r="B138" s="96" t="s">
        <v>136</v>
      </c>
      <c r="C138" s="106">
        <f>SUM(C139)</f>
        <v>16000</v>
      </c>
      <c r="D138" s="106">
        <f>SUM(D139)</f>
        <v>16000</v>
      </c>
      <c r="E138" s="107"/>
      <c r="F138" s="107"/>
      <c r="G138" s="107"/>
      <c r="H138" s="107"/>
      <c r="I138" s="107"/>
      <c r="J138" s="107"/>
      <c r="K138" s="106">
        <v>15000</v>
      </c>
      <c r="L138" s="106">
        <v>15000</v>
      </c>
      <c r="M138" s="107"/>
    </row>
    <row r="139" spans="1:13" ht="12.75">
      <c r="A139" s="93">
        <v>323</v>
      </c>
      <c r="B139" s="17" t="s">
        <v>33</v>
      </c>
      <c r="C139" s="107">
        <v>16000</v>
      </c>
      <c r="D139" s="107">
        <v>16000</v>
      </c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1:13" s="14" customFormat="1" ht="25.5">
      <c r="A140" s="94">
        <v>4</v>
      </c>
      <c r="B140" s="96" t="s">
        <v>169</v>
      </c>
      <c r="C140" s="106">
        <f>SUM(C141)</f>
        <v>2500</v>
      </c>
      <c r="D140" s="106">
        <f>SUM(D141)</f>
        <v>2500</v>
      </c>
      <c r="E140" s="106"/>
      <c r="F140" s="106"/>
      <c r="G140" s="106"/>
      <c r="H140" s="106"/>
      <c r="I140" s="106"/>
      <c r="J140" s="106"/>
      <c r="K140" s="106"/>
      <c r="L140" s="106"/>
      <c r="M140" s="106"/>
    </row>
    <row r="141" spans="1:13" s="14" customFormat="1" ht="25.5">
      <c r="A141" s="94">
        <v>42</v>
      </c>
      <c r="B141" s="96" t="s">
        <v>138</v>
      </c>
      <c r="C141" s="106">
        <f>SUM(C142)</f>
        <v>2500</v>
      </c>
      <c r="D141" s="106">
        <f>SUM(D142)</f>
        <v>2500</v>
      </c>
      <c r="E141" s="106"/>
      <c r="F141" s="106"/>
      <c r="G141" s="106"/>
      <c r="H141" s="106"/>
      <c r="I141" s="106"/>
      <c r="J141" s="106"/>
      <c r="K141" s="106"/>
      <c r="L141" s="106"/>
      <c r="M141" s="106"/>
    </row>
    <row r="142" spans="1:13" ht="12.75">
      <c r="A142" s="93">
        <v>422</v>
      </c>
      <c r="B142" s="17" t="s">
        <v>58</v>
      </c>
      <c r="C142" s="107">
        <v>2500</v>
      </c>
      <c r="D142" s="107">
        <v>2500</v>
      </c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1:13" s="14" customFormat="1" ht="12.75">
      <c r="A143" s="94"/>
      <c r="B143" s="9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s="14" customFormat="1" ht="25.5" customHeight="1">
      <c r="A144" s="124" t="s">
        <v>137</v>
      </c>
      <c r="B144" s="96" t="s">
        <v>175</v>
      </c>
      <c r="C144" s="106">
        <f>SUM(C146)</f>
        <v>18500</v>
      </c>
      <c r="D144" s="106">
        <f>SUM(D146)</f>
        <v>18500</v>
      </c>
      <c r="E144" s="106"/>
      <c r="F144" s="106"/>
      <c r="G144" s="106"/>
      <c r="H144" s="106"/>
      <c r="I144" s="106"/>
      <c r="J144" s="106"/>
      <c r="K144" s="106">
        <f>SUM(K146)</f>
        <v>16000</v>
      </c>
      <c r="L144" s="106">
        <f>SUM(L146)</f>
        <v>16500</v>
      </c>
      <c r="M144" s="106"/>
    </row>
    <row r="145" spans="1:13" s="14" customFormat="1" ht="12.75">
      <c r="A145" s="94">
        <v>3</v>
      </c>
      <c r="B145" s="96" t="s">
        <v>25</v>
      </c>
      <c r="C145" s="106">
        <f>SUM(C146)</f>
        <v>18500</v>
      </c>
      <c r="D145" s="106">
        <f>SUM(D146)</f>
        <v>18500</v>
      </c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s="14" customFormat="1" ht="12.75">
      <c r="A146" s="94">
        <v>32</v>
      </c>
      <c r="B146" s="96" t="s">
        <v>136</v>
      </c>
      <c r="C146" s="106">
        <f>SUM(C147)</f>
        <v>18500</v>
      </c>
      <c r="D146" s="106">
        <f>SUM(D147)</f>
        <v>18500</v>
      </c>
      <c r="E146" s="106"/>
      <c r="F146" s="106"/>
      <c r="G146" s="106"/>
      <c r="H146" s="106"/>
      <c r="I146" s="106"/>
      <c r="J146" s="106"/>
      <c r="K146" s="106">
        <v>16000</v>
      </c>
      <c r="L146" s="106">
        <v>16500</v>
      </c>
      <c r="M146" s="106"/>
    </row>
    <row r="147" spans="1:13" ht="12.75">
      <c r="A147" s="93">
        <v>323</v>
      </c>
      <c r="B147" s="17" t="s">
        <v>33</v>
      </c>
      <c r="C147" s="107">
        <v>18500</v>
      </c>
      <c r="D147" s="134">
        <v>18500</v>
      </c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1:13" ht="12.75">
      <c r="A148" s="93"/>
      <c r="B148" s="17"/>
      <c r="C148" s="107"/>
      <c r="D148" s="125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1:13" s="14" customFormat="1" ht="12.75">
      <c r="A149" s="124" t="s">
        <v>160</v>
      </c>
      <c r="B149" s="96" t="s">
        <v>161</v>
      </c>
      <c r="C149" s="106">
        <f aca="true" t="shared" si="0" ref="C149:D151">SUM(C150)</f>
        <v>4000</v>
      </c>
      <c r="D149" s="106">
        <f t="shared" si="0"/>
        <v>4000</v>
      </c>
      <c r="E149" s="106"/>
      <c r="F149" s="106"/>
      <c r="G149" s="106"/>
      <c r="H149" s="106"/>
      <c r="I149" s="106"/>
      <c r="J149" s="106"/>
      <c r="K149" s="106">
        <f>SUM(K151)</f>
        <v>4000</v>
      </c>
      <c r="L149" s="106">
        <f>SUM(L151)</f>
        <v>4000</v>
      </c>
      <c r="M149" s="106"/>
    </row>
    <row r="150" spans="1:13" s="14" customFormat="1" ht="12.75">
      <c r="A150" s="94">
        <v>3</v>
      </c>
      <c r="B150" s="96" t="s">
        <v>162</v>
      </c>
      <c r="C150" s="106">
        <f t="shared" si="0"/>
        <v>4000</v>
      </c>
      <c r="D150" s="106">
        <f t="shared" si="0"/>
        <v>4000</v>
      </c>
      <c r="E150" s="106"/>
      <c r="F150" s="106"/>
      <c r="G150" s="106"/>
      <c r="H150" s="106"/>
      <c r="I150" s="106"/>
      <c r="J150" s="106"/>
      <c r="K150" s="106"/>
      <c r="L150" s="106"/>
      <c r="M150" s="106"/>
    </row>
    <row r="151" spans="1:13" s="14" customFormat="1" ht="12.75">
      <c r="A151" s="94">
        <v>32</v>
      </c>
      <c r="B151" s="96" t="s">
        <v>30</v>
      </c>
      <c r="C151" s="106">
        <f t="shared" si="0"/>
        <v>4000</v>
      </c>
      <c r="D151" s="106">
        <f t="shared" si="0"/>
        <v>4000</v>
      </c>
      <c r="E151" s="106"/>
      <c r="F151" s="106"/>
      <c r="G151" s="106"/>
      <c r="H151" s="106"/>
      <c r="I151" s="106"/>
      <c r="J151" s="106"/>
      <c r="K151" s="106">
        <v>4000</v>
      </c>
      <c r="L151" s="106">
        <v>4000</v>
      </c>
      <c r="M151" s="106"/>
    </row>
    <row r="152" spans="1:13" ht="12.75">
      <c r="A152" s="93">
        <v>323</v>
      </c>
      <c r="B152" s="17" t="s">
        <v>33</v>
      </c>
      <c r="C152" s="107">
        <v>4000</v>
      </c>
      <c r="D152" s="107">
        <v>4000</v>
      </c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1:13" ht="12.75">
      <c r="A153" s="93"/>
      <c r="B153" s="17"/>
      <c r="C153" s="107"/>
      <c r="D153" s="125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1:13" s="14" customFormat="1" ht="25.5">
      <c r="A154" s="124" t="s">
        <v>170</v>
      </c>
      <c r="B154" s="131" t="s">
        <v>171</v>
      </c>
      <c r="C154" s="106">
        <f>SUM(C155)</f>
        <v>37000</v>
      </c>
      <c r="D154" s="106">
        <f>SUM(D155)</f>
        <v>15500</v>
      </c>
      <c r="E154" s="106"/>
      <c r="F154" s="106"/>
      <c r="G154" s="106">
        <f>SUM(G155)</f>
        <v>21500</v>
      </c>
      <c r="H154" s="106"/>
      <c r="I154" s="106"/>
      <c r="J154" s="106"/>
      <c r="K154" s="106">
        <f>SUM(K156)</f>
        <v>35000</v>
      </c>
      <c r="L154" s="106">
        <f>SUM(L156)</f>
        <v>35000</v>
      </c>
      <c r="M154" s="106"/>
    </row>
    <row r="155" spans="1:13" s="14" customFormat="1" ht="12.75">
      <c r="A155" s="94">
        <v>3</v>
      </c>
      <c r="B155" s="96" t="s">
        <v>25</v>
      </c>
      <c r="C155" s="106">
        <f>SUM(C156)</f>
        <v>37000</v>
      </c>
      <c r="D155" s="106">
        <f>SUM(D156)</f>
        <v>15500</v>
      </c>
      <c r="E155" s="106"/>
      <c r="F155" s="106"/>
      <c r="G155" s="106">
        <f>SUM(G156)</f>
        <v>21500</v>
      </c>
      <c r="H155" s="106"/>
      <c r="I155" s="106"/>
      <c r="J155" s="106"/>
      <c r="K155" s="106"/>
      <c r="L155" s="106"/>
      <c r="M155" s="106"/>
    </row>
    <row r="156" spans="1:13" s="14" customFormat="1" ht="12.75">
      <c r="A156" s="94">
        <v>32</v>
      </c>
      <c r="B156" s="96" t="s">
        <v>30</v>
      </c>
      <c r="C156" s="106">
        <f>SUM(C157,C158,C159)</f>
        <v>37000</v>
      </c>
      <c r="D156" s="106">
        <f>SUM(D157,D158,D159)</f>
        <v>15500</v>
      </c>
      <c r="E156" s="106"/>
      <c r="F156" s="106"/>
      <c r="G156" s="106">
        <f>SUM(G157,G158,G159)</f>
        <v>21500</v>
      </c>
      <c r="H156" s="106"/>
      <c r="I156" s="106"/>
      <c r="J156" s="106"/>
      <c r="K156" s="106">
        <v>35000</v>
      </c>
      <c r="L156" s="106">
        <v>35000</v>
      </c>
      <c r="M156" s="106"/>
    </row>
    <row r="157" spans="1:13" ht="12.75">
      <c r="A157" s="93">
        <v>322</v>
      </c>
      <c r="B157" s="17" t="s">
        <v>32</v>
      </c>
      <c r="C157" s="107">
        <v>4700</v>
      </c>
      <c r="D157" s="107">
        <v>4700</v>
      </c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1:13" ht="12.75">
      <c r="A158" s="93">
        <v>323</v>
      </c>
      <c r="B158" s="17" t="s">
        <v>33</v>
      </c>
      <c r="C158" s="107">
        <v>25900</v>
      </c>
      <c r="D158" s="107">
        <v>4400</v>
      </c>
      <c r="E158" s="107"/>
      <c r="F158" s="107"/>
      <c r="G158" s="107">
        <v>21500</v>
      </c>
      <c r="H158" s="107"/>
      <c r="I158" s="107"/>
      <c r="J158" s="107"/>
      <c r="K158" s="107"/>
      <c r="L158" s="107"/>
      <c r="M158" s="107"/>
    </row>
    <row r="159" spans="1:13" ht="12.75">
      <c r="A159" s="93">
        <v>329</v>
      </c>
      <c r="B159" s="17" t="s">
        <v>113</v>
      </c>
      <c r="C159" s="107">
        <v>6400</v>
      </c>
      <c r="D159" s="107">
        <v>6400</v>
      </c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1:13" ht="12.75">
      <c r="A160" s="93"/>
      <c r="B160" s="17"/>
      <c r="C160" s="107"/>
      <c r="D160" s="125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1:13" s="14" customFormat="1" ht="12.75">
      <c r="A161" s="124" t="s">
        <v>172</v>
      </c>
      <c r="B161" s="96" t="s">
        <v>173</v>
      </c>
      <c r="C161" s="106">
        <f>SUM(C162)</f>
        <v>10000</v>
      </c>
      <c r="D161" s="106">
        <f>SUM(D162)</f>
        <v>10000</v>
      </c>
      <c r="E161" s="106"/>
      <c r="F161" s="106"/>
      <c r="G161" s="106"/>
      <c r="H161" s="106"/>
      <c r="I161" s="106"/>
      <c r="J161" s="106"/>
      <c r="K161" s="106">
        <f>SUM(K163)</f>
        <v>10000</v>
      </c>
      <c r="L161" s="106">
        <f>SUM(L163)</f>
        <v>10000</v>
      </c>
      <c r="M161" s="106"/>
    </row>
    <row r="162" spans="1:13" s="14" customFormat="1" ht="12.75">
      <c r="A162" s="94">
        <v>3</v>
      </c>
      <c r="B162" s="96" t="s">
        <v>25</v>
      </c>
      <c r="C162" s="106">
        <f>SUM(C163)</f>
        <v>10000</v>
      </c>
      <c r="D162" s="106">
        <f>SUM(D163)</f>
        <v>10000</v>
      </c>
      <c r="E162" s="106"/>
      <c r="F162" s="106"/>
      <c r="G162" s="106"/>
      <c r="H162" s="106"/>
      <c r="I162" s="106"/>
      <c r="J162" s="106"/>
      <c r="K162" s="106"/>
      <c r="L162" s="106"/>
      <c r="M162" s="106"/>
    </row>
    <row r="163" spans="1:13" s="14" customFormat="1" ht="12.75">
      <c r="A163" s="94">
        <v>32</v>
      </c>
      <c r="B163" s="96" t="s">
        <v>30</v>
      </c>
      <c r="C163" s="106">
        <f>SUM(C164,C165,C166)</f>
        <v>10000</v>
      </c>
      <c r="D163" s="106">
        <f>SUM(D164,D165,D166)</f>
        <v>10000</v>
      </c>
      <c r="E163" s="106"/>
      <c r="F163" s="106"/>
      <c r="G163" s="106"/>
      <c r="H163" s="106"/>
      <c r="I163" s="106"/>
      <c r="J163" s="106"/>
      <c r="K163" s="106">
        <v>10000</v>
      </c>
      <c r="L163" s="106">
        <v>10000</v>
      </c>
      <c r="M163" s="106"/>
    </row>
    <row r="164" spans="1:13" ht="12.75">
      <c r="A164" s="93">
        <v>322</v>
      </c>
      <c r="B164" s="17" t="s">
        <v>174</v>
      </c>
      <c r="C164" s="107">
        <v>1000</v>
      </c>
      <c r="D164" s="107">
        <v>1000</v>
      </c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1:13" ht="12.75">
      <c r="A165" s="93">
        <v>323</v>
      </c>
      <c r="B165" s="17" t="s">
        <v>33</v>
      </c>
      <c r="C165" s="107">
        <v>8000</v>
      </c>
      <c r="D165" s="107">
        <v>8000</v>
      </c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1:13" ht="12.75">
      <c r="A166" s="93">
        <v>329</v>
      </c>
      <c r="B166" s="17" t="s">
        <v>113</v>
      </c>
      <c r="C166" s="107">
        <v>1000</v>
      </c>
      <c r="D166" s="107">
        <v>1000</v>
      </c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1:13" ht="12.75">
      <c r="A167" s="93"/>
      <c r="B167" s="17"/>
      <c r="C167" s="107"/>
      <c r="D167" s="125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1:13" ht="12.75">
      <c r="A168" s="93"/>
      <c r="B168" s="17"/>
      <c r="C168" s="107"/>
      <c r="D168" s="125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1:13" ht="12.75">
      <c r="A169" s="94"/>
      <c r="B169" s="96" t="s">
        <v>95</v>
      </c>
      <c r="C169" s="106"/>
      <c r="D169" s="107"/>
      <c r="E169" s="96"/>
      <c r="F169" s="107"/>
      <c r="G169" s="107"/>
      <c r="H169" s="107"/>
      <c r="I169" s="107"/>
      <c r="J169" s="107"/>
      <c r="K169" s="107"/>
      <c r="L169" s="107"/>
      <c r="M169" s="107"/>
    </row>
    <row r="170" spans="1:13" ht="12.75">
      <c r="A170" s="94"/>
      <c r="B170" s="96" t="s">
        <v>94</v>
      </c>
      <c r="C170" s="106"/>
      <c r="D170" s="107"/>
      <c r="E170" s="96"/>
      <c r="F170" s="107"/>
      <c r="G170" s="107"/>
      <c r="H170" s="107"/>
      <c r="I170" s="107"/>
      <c r="J170" s="107"/>
      <c r="K170" s="107"/>
      <c r="L170" s="107"/>
      <c r="M170" s="107"/>
    </row>
    <row r="171" spans="1:13" ht="12.75">
      <c r="A171" s="94"/>
      <c r="B171" s="9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1:13" ht="25.5">
      <c r="A172" s="123" t="s">
        <v>66</v>
      </c>
      <c r="B172" s="96" t="s">
        <v>128</v>
      </c>
      <c r="C172" s="106">
        <v>496930</v>
      </c>
      <c r="D172" s="106">
        <v>100000</v>
      </c>
      <c r="E172" s="106"/>
      <c r="F172" s="106"/>
      <c r="G172" s="106">
        <f>SUM(G175)</f>
        <v>396930</v>
      </c>
      <c r="H172" s="107"/>
      <c r="I172" s="107"/>
      <c r="J172" s="107"/>
      <c r="K172" s="106">
        <v>490000</v>
      </c>
      <c r="L172" s="106">
        <v>490000</v>
      </c>
      <c r="M172" s="107"/>
    </row>
    <row r="173" spans="1:13" ht="12.75">
      <c r="A173" s="105"/>
      <c r="B173" s="96" t="s">
        <v>67</v>
      </c>
      <c r="C173" s="106"/>
      <c r="D173" s="106"/>
      <c r="E173" s="106"/>
      <c r="F173" s="106"/>
      <c r="G173" s="106"/>
      <c r="H173" s="107"/>
      <c r="I173" s="107"/>
      <c r="J173" s="107"/>
      <c r="K173" s="106"/>
      <c r="L173" s="106"/>
      <c r="M173" s="107"/>
    </row>
    <row r="174" spans="1:13" ht="12.75">
      <c r="A174" s="94">
        <v>3</v>
      </c>
      <c r="B174" s="96" t="s">
        <v>25</v>
      </c>
      <c r="C174" s="106">
        <f>SUM(C175)</f>
        <v>496930</v>
      </c>
      <c r="D174" s="106">
        <f>SUM(D175)</f>
        <v>100000</v>
      </c>
      <c r="E174" s="106"/>
      <c r="F174" s="106"/>
      <c r="G174" s="106">
        <f>SUM(G175)</f>
        <v>396930</v>
      </c>
      <c r="H174" s="106"/>
      <c r="I174" s="107"/>
      <c r="J174" s="107"/>
      <c r="K174" s="106">
        <v>490000</v>
      </c>
      <c r="L174" s="106">
        <v>490000</v>
      </c>
      <c r="M174" s="107"/>
    </row>
    <row r="175" spans="1:13" ht="12.75">
      <c r="A175" s="94">
        <v>32</v>
      </c>
      <c r="B175" s="96" t="s">
        <v>30</v>
      </c>
      <c r="C175" s="106">
        <f>SUM(C176)</f>
        <v>496930</v>
      </c>
      <c r="D175" s="106">
        <v>100000</v>
      </c>
      <c r="E175" s="106"/>
      <c r="F175" s="106"/>
      <c r="G175" s="106">
        <f>SUM(G176)</f>
        <v>396930</v>
      </c>
      <c r="H175" s="106"/>
      <c r="I175" s="106"/>
      <c r="J175" s="107"/>
      <c r="K175" s="107"/>
      <c r="L175" s="107"/>
      <c r="M175" s="107"/>
    </row>
    <row r="176" spans="1:13" ht="12.75">
      <c r="A176" s="93">
        <v>323</v>
      </c>
      <c r="B176" s="17" t="s">
        <v>33</v>
      </c>
      <c r="C176" s="107">
        <v>496930</v>
      </c>
      <c r="D176" s="107">
        <v>100000</v>
      </c>
      <c r="E176" s="107"/>
      <c r="F176" s="107"/>
      <c r="G176" s="107">
        <v>396930</v>
      </c>
      <c r="H176" s="107"/>
      <c r="I176" s="107"/>
      <c r="J176" s="107"/>
      <c r="K176" s="107"/>
      <c r="L176" s="107"/>
      <c r="M176" s="107"/>
    </row>
    <row r="177" spans="1:13" ht="12.75">
      <c r="A177" s="93"/>
      <c r="B177" s="17" t="s">
        <v>89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1:13" ht="25.5">
      <c r="A178" s="123" t="s">
        <v>68</v>
      </c>
      <c r="B178" s="96" t="s">
        <v>166</v>
      </c>
      <c r="C178" s="106">
        <f>SUM(C180)</f>
        <v>34820</v>
      </c>
      <c r="D178" s="106">
        <f>SUM(D180)</f>
        <v>13000</v>
      </c>
      <c r="E178" s="106"/>
      <c r="F178" s="106"/>
      <c r="G178" s="122">
        <f>SUM(G180)</f>
        <v>21820</v>
      </c>
      <c r="H178" s="107"/>
      <c r="I178" s="107"/>
      <c r="J178" s="107"/>
      <c r="K178" s="106">
        <f>SUM(K180)</f>
        <v>30000</v>
      </c>
      <c r="L178" s="106">
        <f>SUM(L180)</f>
        <v>32000</v>
      </c>
      <c r="M178" s="107"/>
    </row>
    <row r="179" spans="1:13" ht="12.75">
      <c r="A179" s="94">
        <v>3</v>
      </c>
      <c r="B179" s="96" t="s">
        <v>25</v>
      </c>
      <c r="C179" s="106">
        <f>SUM(C180)</f>
        <v>34820</v>
      </c>
      <c r="D179" s="106">
        <f>SUM(D180)</f>
        <v>13000</v>
      </c>
      <c r="E179" s="106"/>
      <c r="F179" s="106"/>
      <c r="G179" s="106">
        <f>SUM(G180)</f>
        <v>21820</v>
      </c>
      <c r="H179" s="107"/>
      <c r="I179" s="107"/>
      <c r="J179" s="107"/>
      <c r="K179" s="106"/>
      <c r="L179" s="107"/>
      <c r="M179" s="107"/>
    </row>
    <row r="180" spans="1:13" s="14" customFormat="1" ht="12.75" customHeight="1">
      <c r="A180" s="94">
        <v>32</v>
      </c>
      <c r="B180" s="96" t="s">
        <v>30</v>
      </c>
      <c r="C180" s="106">
        <f>SUM(C181,C182,C183,C184)</f>
        <v>34820</v>
      </c>
      <c r="D180" s="106">
        <f>SUM(D181,D182,D183,D184)</f>
        <v>13000</v>
      </c>
      <c r="E180" s="106"/>
      <c r="F180" s="106"/>
      <c r="G180" s="106">
        <f>SUM(G181,G182,G183,G184)</f>
        <v>21820</v>
      </c>
      <c r="H180" s="106"/>
      <c r="I180" s="106"/>
      <c r="J180" s="106"/>
      <c r="K180" s="106">
        <v>30000</v>
      </c>
      <c r="L180" s="106">
        <v>32000</v>
      </c>
      <c r="M180" s="106"/>
    </row>
    <row r="181" spans="1:13" ht="12.75" customHeight="1">
      <c r="A181" s="93">
        <v>321</v>
      </c>
      <c r="B181" s="17" t="s">
        <v>31</v>
      </c>
      <c r="C181" s="107">
        <v>1820</v>
      </c>
      <c r="D181" s="107"/>
      <c r="E181" s="107"/>
      <c r="F181" s="107"/>
      <c r="G181" s="107">
        <v>1820</v>
      </c>
      <c r="H181" s="107"/>
      <c r="I181" s="107"/>
      <c r="J181" s="107"/>
      <c r="K181" s="107"/>
      <c r="L181" s="107"/>
      <c r="M181" s="107"/>
    </row>
    <row r="182" spans="1:13" ht="12.75">
      <c r="A182" s="93">
        <v>322</v>
      </c>
      <c r="B182" s="17" t="s">
        <v>32</v>
      </c>
      <c r="C182" s="107">
        <v>2000</v>
      </c>
      <c r="D182" s="107">
        <v>500</v>
      </c>
      <c r="E182" s="107"/>
      <c r="F182" s="107"/>
      <c r="G182" s="107">
        <v>1500</v>
      </c>
      <c r="H182" s="107"/>
      <c r="I182" s="107"/>
      <c r="J182" s="107"/>
      <c r="K182" s="107"/>
      <c r="L182" s="107"/>
      <c r="M182" s="107"/>
    </row>
    <row r="183" spans="1:13" ht="12.75">
      <c r="A183" s="93">
        <v>323</v>
      </c>
      <c r="B183" s="17" t="s">
        <v>33</v>
      </c>
      <c r="C183" s="107">
        <v>17000</v>
      </c>
      <c r="D183" s="107">
        <v>4000</v>
      </c>
      <c r="E183" s="107"/>
      <c r="F183" s="107"/>
      <c r="G183" s="107">
        <v>13000</v>
      </c>
      <c r="H183" s="107"/>
      <c r="I183" s="107"/>
      <c r="J183" s="107"/>
      <c r="K183" s="107"/>
      <c r="L183" s="107"/>
      <c r="M183" s="107"/>
    </row>
    <row r="184" spans="1:13" ht="12.75">
      <c r="A184" s="93">
        <v>329</v>
      </c>
      <c r="B184" s="17" t="s">
        <v>114</v>
      </c>
      <c r="C184" s="107">
        <v>14000</v>
      </c>
      <c r="D184" s="107">
        <v>8500</v>
      </c>
      <c r="E184" s="107"/>
      <c r="F184" s="107"/>
      <c r="G184" s="107">
        <v>5500</v>
      </c>
      <c r="H184" s="107"/>
      <c r="I184" s="107"/>
      <c r="J184" s="107"/>
      <c r="K184" s="107"/>
      <c r="L184" s="107"/>
      <c r="M184" s="107"/>
    </row>
    <row r="185" spans="1:13" ht="12.75">
      <c r="A185" s="93"/>
      <c r="B185" s="1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1:13" s="133" customFormat="1" ht="24.75" customHeight="1">
      <c r="A186" s="124" t="s">
        <v>132</v>
      </c>
      <c r="B186" s="131" t="s">
        <v>167</v>
      </c>
      <c r="C186" s="132">
        <f>SUM(C188)</f>
        <v>25200</v>
      </c>
      <c r="D186" s="132">
        <f>SUM(D188)</f>
        <v>11700</v>
      </c>
      <c r="E186" s="132"/>
      <c r="F186" s="132"/>
      <c r="G186" s="132">
        <f>SUM(G188)</f>
        <v>13500</v>
      </c>
      <c r="H186" s="132"/>
      <c r="I186" s="132"/>
      <c r="J186" s="132"/>
      <c r="K186" s="132">
        <f>SUM(K188)</f>
        <v>25000</v>
      </c>
      <c r="L186" s="132">
        <f>SUM(L188)</f>
        <v>25000</v>
      </c>
      <c r="M186" s="132"/>
    </row>
    <row r="187" spans="1:13" s="129" customFormat="1" ht="12.75">
      <c r="A187" s="130">
        <v>3</v>
      </c>
      <c r="B187" s="131" t="s">
        <v>25</v>
      </c>
      <c r="C187" s="132">
        <f>SUM(C188)</f>
        <v>25200</v>
      </c>
      <c r="D187" s="132">
        <f>SUM(D188)</f>
        <v>11700</v>
      </c>
      <c r="E187" s="132"/>
      <c r="F187" s="132"/>
      <c r="G187" s="132">
        <f>SUM(G188)</f>
        <v>13500</v>
      </c>
      <c r="H187" s="128"/>
      <c r="I187" s="128"/>
      <c r="J187" s="128"/>
      <c r="K187" s="132"/>
      <c r="L187" s="128"/>
      <c r="M187" s="128"/>
    </row>
    <row r="188" spans="1:13" s="133" customFormat="1" ht="12.75" customHeight="1">
      <c r="A188" s="130">
        <v>32</v>
      </c>
      <c r="B188" s="131" t="s">
        <v>30</v>
      </c>
      <c r="C188" s="132">
        <f>SUM(C189,C190,C191)</f>
        <v>25200</v>
      </c>
      <c r="D188" s="132">
        <f>SUM(D189,D190,D191)</f>
        <v>11700</v>
      </c>
      <c r="E188" s="132"/>
      <c r="F188" s="132"/>
      <c r="G188" s="132">
        <f>SUM(G189,G190,G191)</f>
        <v>13500</v>
      </c>
      <c r="H188" s="132"/>
      <c r="I188" s="132"/>
      <c r="J188" s="132"/>
      <c r="K188" s="132">
        <v>25000</v>
      </c>
      <c r="L188" s="132">
        <v>25000</v>
      </c>
      <c r="M188" s="132"/>
    </row>
    <row r="189" spans="1:13" s="129" customFormat="1" ht="12.75" customHeight="1">
      <c r="A189" s="126">
        <v>322</v>
      </c>
      <c r="B189" s="127" t="s">
        <v>32</v>
      </c>
      <c r="C189" s="128">
        <v>1200</v>
      </c>
      <c r="D189" s="128">
        <v>200</v>
      </c>
      <c r="E189" s="128"/>
      <c r="F189" s="128"/>
      <c r="G189" s="128">
        <v>1000</v>
      </c>
      <c r="H189" s="128"/>
      <c r="I189" s="128"/>
      <c r="J189" s="128"/>
      <c r="K189" s="128"/>
      <c r="L189" s="128"/>
      <c r="M189" s="128"/>
    </row>
    <row r="190" spans="1:13" s="129" customFormat="1" ht="12.75">
      <c r="A190" s="126">
        <v>323</v>
      </c>
      <c r="B190" s="127" t="s">
        <v>33</v>
      </c>
      <c r="C190" s="128">
        <v>14000</v>
      </c>
      <c r="D190" s="128">
        <v>1500</v>
      </c>
      <c r="E190" s="128"/>
      <c r="F190" s="128"/>
      <c r="G190" s="128">
        <v>12500</v>
      </c>
      <c r="H190" s="128"/>
      <c r="I190" s="128"/>
      <c r="J190" s="128"/>
      <c r="K190" s="128"/>
      <c r="L190" s="128"/>
      <c r="M190" s="128"/>
    </row>
    <row r="191" spans="1:13" s="129" customFormat="1" ht="12.75">
      <c r="A191" s="126">
        <v>329</v>
      </c>
      <c r="B191" s="127" t="s">
        <v>114</v>
      </c>
      <c r="C191" s="128">
        <v>10000</v>
      </c>
      <c r="D191" s="128">
        <v>10000</v>
      </c>
      <c r="E191" s="128"/>
      <c r="F191" s="128"/>
      <c r="G191" s="128"/>
      <c r="H191" s="128"/>
      <c r="I191" s="128"/>
      <c r="J191" s="128"/>
      <c r="K191" s="128"/>
      <c r="L191" s="128"/>
      <c r="M191" s="128"/>
    </row>
    <row r="192" spans="1:13" ht="12.75">
      <c r="A192" s="93"/>
      <c r="B192" s="1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1:13" s="14" customFormat="1" ht="25.5">
      <c r="A193" s="123" t="s">
        <v>106</v>
      </c>
      <c r="B193" s="96" t="s">
        <v>139</v>
      </c>
      <c r="C193" s="106">
        <f>SUM(C195)</f>
        <v>42000</v>
      </c>
      <c r="D193" s="106">
        <f>SUM(D195)</f>
        <v>20000</v>
      </c>
      <c r="E193" s="106"/>
      <c r="F193" s="106"/>
      <c r="G193" s="106">
        <f>SUM(G195)</f>
        <v>22000</v>
      </c>
      <c r="H193" s="107"/>
      <c r="I193" s="107"/>
      <c r="J193" s="107"/>
      <c r="K193" s="106">
        <f>SUM(K195)</f>
        <v>40000</v>
      </c>
      <c r="L193" s="106">
        <f>SUM(L195)</f>
        <v>40000</v>
      </c>
      <c r="M193" s="106"/>
    </row>
    <row r="194" spans="1:13" s="14" customFormat="1" ht="12.75">
      <c r="A194" s="94">
        <v>3</v>
      </c>
      <c r="B194" s="96" t="s">
        <v>25</v>
      </c>
      <c r="C194" s="106">
        <f>SUM(C195)</f>
        <v>42000</v>
      </c>
      <c r="D194" s="106">
        <f>SUM(D195)</f>
        <v>20000</v>
      </c>
      <c r="E194" s="107"/>
      <c r="F194" s="107"/>
      <c r="G194" s="106">
        <f>SUM(G195)</f>
        <v>22000</v>
      </c>
      <c r="H194" s="107"/>
      <c r="I194" s="107"/>
      <c r="J194" s="107"/>
      <c r="K194" s="106"/>
      <c r="L194" s="106"/>
      <c r="M194" s="106"/>
    </row>
    <row r="195" spans="1:13" ht="12.75">
      <c r="A195" s="94">
        <v>32</v>
      </c>
      <c r="B195" s="96" t="s">
        <v>30</v>
      </c>
      <c r="C195" s="106">
        <f>SUM(C196)</f>
        <v>42000</v>
      </c>
      <c r="D195" s="106">
        <f>SUM(D196)</f>
        <v>20000</v>
      </c>
      <c r="E195" s="107"/>
      <c r="F195" s="107"/>
      <c r="G195" s="106">
        <f>SUM(G196)</f>
        <v>22000</v>
      </c>
      <c r="H195" s="107"/>
      <c r="I195" s="107"/>
      <c r="J195" s="107"/>
      <c r="K195" s="106">
        <v>40000</v>
      </c>
      <c r="L195" s="106">
        <v>40000</v>
      </c>
      <c r="M195" s="107"/>
    </row>
    <row r="196" spans="1:13" ht="12.75">
      <c r="A196" s="93">
        <v>323</v>
      </c>
      <c r="B196" s="17" t="s">
        <v>33</v>
      </c>
      <c r="C196" s="107">
        <v>42000</v>
      </c>
      <c r="D196" s="107">
        <v>20000</v>
      </c>
      <c r="E196" s="107"/>
      <c r="F196" s="107"/>
      <c r="G196" s="107">
        <v>22000</v>
      </c>
      <c r="H196" s="107"/>
      <c r="I196" s="107"/>
      <c r="J196" s="107"/>
      <c r="K196" s="107"/>
      <c r="L196" s="107"/>
      <c r="M196" s="107"/>
    </row>
    <row r="197" spans="1:13" ht="12.75">
      <c r="A197" s="93"/>
      <c r="B197" s="1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1:13" ht="12.75">
      <c r="A198" s="123" t="s">
        <v>87</v>
      </c>
      <c r="B198" s="96" t="s">
        <v>129</v>
      </c>
      <c r="C198" s="106">
        <f>SUM(C200)</f>
        <v>24500</v>
      </c>
      <c r="D198" s="106">
        <f>SUM(D200)</f>
        <v>4500</v>
      </c>
      <c r="E198" s="106"/>
      <c r="F198" s="106"/>
      <c r="G198" s="106">
        <f>SUM(G200)</f>
        <v>20000</v>
      </c>
      <c r="H198" s="107"/>
      <c r="I198" s="107"/>
      <c r="J198" s="107"/>
      <c r="K198" s="106">
        <f>SUM(K200)</f>
        <v>10000</v>
      </c>
      <c r="L198" s="106">
        <f>SUM(L200)</f>
        <v>10000</v>
      </c>
      <c r="M198" s="107"/>
    </row>
    <row r="199" spans="1:13" ht="12.75">
      <c r="A199" s="94">
        <v>3</v>
      </c>
      <c r="B199" s="96" t="s">
        <v>25</v>
      </c>
      <c r="C199" s="106">
        <f>SUM(C200)</f>
        <v>24500</v>
      </c>
      <c r="D199" s="106">
        <f>SUM(D200)</f>
        <v>4500</v>
      </c>
      <c r="E199" s="106"/>
      <c r="F199" s="106"/>
      <c r="G199" s="106">
        <f>SUM(G200)</f>
        <v>20000</v>
      </c>
      <c r="H199" s="107"/>
      <c r="I199" s="107"/>
      <c r="J199" s="107"/>
      <c r="K199" s="106"/>
      <c r="L199" s="106"/>
      <c r="M199" s="107"/>
    </row>
    <row r="200" spans="1:13" ht="12.75">
      <c r="A200" s="94">
        <v>32</v>
      </c>
      <c r="B200" s="96" t="s">
        <v>30</v>
      </c>
      <c r="C200" s="106">
        <f>SUM(C201)</f>
        <v>24500</v>
      </c>
      <c r="D200" s="106">
        <f>SUM(D201)</f>
        <v>4500</v>
      </c>
      <c r="E200" s="106"/>
      <c r="F200" s="106"/>
      <c r="G200" s="106">
        <f>SUM(G201)</f>
        <v>20000</v>
      </c>
      <c r="H200" s="107"/>
      <c r="I200" s="107"/>
      <c r="J200" s="107"/>
      <c r="K200" s="106">
        <v>10000</v>
      </c>
      <c r="L200" s="106">
        <v>10000</v>
      </c>
      <c r="M200" s="107"/>
    </row>
    <row r="201" spans="1:13" ht="12.75">
      <c r="A201" s="93">
        <v>322</v>
      </c>
      <c r="B201" s="17" t="s">
        <v>32</v>
      </c>
      <c r="C201" s="107">
        <v>24500</v>
      </c>
      <c r="D201" s="107">
        <v>4500</v>
      </c>
      <c r="E201" s="107"/>
      <c r="F201" s="107"/>
      <c r="G201" s="107">
        <v>20000</v>
      </c>
      <c r="H201" s="107"/>
      <c r="I201" s="107"/>
      <c r="J201" s="107"/>
      <c r="K201" s="107"/>
      <c r="L201" s="107"/>
      <c r="M201" s="107"/>
    </row>
    <row r="202" spans="1:13" ht="12.75">
      <c r="A202" s="93"/>
      <c r="B202" s="17"/>
      <c r="C202" s="107"/>
      <c r="D202" s="107"/>
      <c r="E202" s="107"/>
      <c r="F202" s="107"/>
      <c r="G202" s="107"/>
      <c r="H202" s="106"/>
      <c r="I202" s="107"/>
      <c r="J202" s="107"/>
      <c r="K202" s="107"/>
      <c r="L202" s="107"/>
      <c r="M202" s="107"/>
    </row>
    <row r="203" spans="1:13" ht="25.5">
      <c r="A203" s="123" t="s">
        <v>107</v>
      </c>
      <c r="B203" s="96" t="s">
        <v>156</v>
      </c>
      <c r="C203" s="106">
        <f>SUM(C205)</f>
        <v>52500</v>
      </c>
      <c r="D203" s="106">
        <f>SUM(D205)</f>
        <v>11500</v>
      </c>
      <c r="E203" s="106">
        <f>SUM(E205)</f>
        <v>11000</v>
      </c>
      <c r="F203" s="107"/>
      <c r="G203" s="106">
        <f>SUM(G205)</f>
        <v>30000</v>
      </c>
      <c r="H203" s="106"/>
      <c r="I203" s="107"/>
      <c r="J203" s="107"/>
      <c r="K203" s="106">
        <f>SUM(K205)</f>
        <v>45000</v>
      </c>
      <c r="L203" s="106">
        <f>SUM(L205)</f>
        <v>47000</v>
      </c>
      <c r="M203" s="107"/>
    </row>
    <row r="204" spans="1:13" ht="17.25" customHeight="1">
      <c r="A204" s="94">
        <v>3</v>
      </c>
      <c r="B204" s="96" t="s">
        <v>25</v>
      </c>
      <c r="C204" s="106">
        <f>SUM(C205)</f>
        <v>52500</v>
      </c>
      <c r="D204" s="106">
        <f>SUM(D205)</f>
        <v>11500</v>
      </c>
      <c r="E204" s="106">
        <f>SUM(E205)</f>
        <v>11000</v>
      </c>
      <c r="F204" s="106"/>
      <c r="G204" s="106">
        <f>SUM(G205)</f>
        <v>30000</v>
      </c>
      <c r="H204" s="106"/>
      <c r="I204" s="107"/>
      <c r="J204" s="107"/>
      <c r="K204" s="106"/>
      <c r="L204" s="106"/>
      <c r="M204" s="107"/>
    </row>
    <row r="205" spans="1:13" ht="12.75">
      <c r="A205" s="94">
        <v>32</v>
      </c>
      <c r="B205" s="96" t="s">
        <v>30</v>
      </c>
      <c r="C205" s="106">
        <f>SUM(C206,C207,C208,C210)</f>
        <v>52500</v>
      </c>
      <c r="D205" s="106">
        <f>SUM(D206,D207,D210)</f>
        <v>11500</v>
      </c>
      <c r="E205" s="106">
        <f>SUM(E206,E207,E208,E210)</f>
        <v>11000</v>
      </c>
      <c r="F205" s="106"/>
      <c r="G205" s="106">
        <f>SUM(G206,G207,G208,G210)</f>
        <v>30000</v>
      </c>
      <c r="H205" s="107"/>
      <c r="I205" s="107"/>
      <c r="J205" s="107"/>
      <c r="K205" s="106">
        <v>45000</v>
      </c>
      <c r="L205" s="106">
        <v>47000</v>
      </c>
      <c r="M205" s="107"/>
    </row>
    <row r="206" spans="1:13" ht="12.75">
      <c r="A206" s="93">
        <v>322</v>
      </c>
      <c r="B206" s="17" t="s">
        <v>32</v>
      </c>
      <c r="C206" s="107">
        <v>2500</v>
      </c>
      <c r="D206" s="107">
        <v>500</v>
      </c>
      <c r="E206" s="107"/>
      <c r="F206" s="107"/>
      <c r="G206" s="107">
        <v>2000</v>
      </c>
      <c r="H206" s="107"/>
      <c r="I206" s="107"/>
      <c r="J206" s="107"/>
      <c r="K206" s="107"/>
      <c r="L206" s="107"/>
      <c r="M206" s="107"/>
    </row>
    <row r="207" spans="1:13" ht="12.75">
      <c r="A207" s="93">
        <v>323</v>
      </c>
      <c r="B207" s="17" t="s">
        <v>33</v>
      </c>
      <c r="C207" s="107">
        <v>23000</v>
      </c>
      <c r="D207" s="107">
        <v>7000</v>
      </c>
      <c r="E207" s="107"/>
      <c r="F207" s="107"/>
      <c r="G207" s="107">
        <v>16000</v>
      </c>
      <c r="H207" s="107"/>
      <c r="I207" s="107"/>
      <c r="J207" s="107"/>
      <c r="K207" s="107"/>
      <c r="L207" s="107"/>
      <c r="M207" s="107"/>
    </row>
    <row r="208" spans="1:13" ht="12.75">
      <c r="A208" s="93">
        <v>324</v>
      </c>
      <c r="B208" s="17" t="s">
        <v>73</v>
      </c>
      <c r="C208" s="107">
        <v>3000</v>
      </c>
      <c r="D208" s="107"/>
      <c r="E208" s="107">
        <v>500</v>
      </c>
      <c r="F208" s="107"/>
      <c r="G208" s="107">
        <v>2500</v>
      </c>
      <c r="H208" s="107"/>
      <c r="I208" s="107"/>
      <c r="J208" s="107"/>
      <c r="K208" s="107"/>
      <c r="L208" s="107"/>
      <c r="M208" s="107"/>
    </row>
    <row r="209" spans="1:13" ht="12.75">
      <c r="A209" s="93"/>
      <c r="B209" s="17" t="s">
        <v>74</v>
      </c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1:13" ht="12.75">
      <c r="A210" s="93">
        <v>329</v>
      </c>
      <c r="B210" s="17" t="s">
        <v>113</v>
      </c>
      <c r="C210" s="107">
        <v>24000</v>
      </c>
      <c r="D210" s="107">
        <v>4000</v>
      </c>
      <c r="E210" s="107">
        <v>10500</v>
      </c>
      <c r="F210" s="107"/>
      <c r="G210" s="107">
        <v>9500</v>
      </c>
      <c r="H210" s="107"/>
      <c r="I210" s="107"/>
      <c r="J210" s="107"/>
      <c r="K210" s="107"/>
      <c r="L210" s="107"/>
      <c r="M210" s="107"/>
    </row>
    <row r="211" spans="1:13" ht="12.75">
      <c r="A211" s="93"/>
      <c r="B211" s="1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1:13" s="14" customFormat="1" ht="12.75">
      <c r="A212" s="124" t="s">
        <v>72</v>
      </c>
      <c r="B212" s="96" t="s">
        <v>163</v>
      </c>
      <c r="C212" s="106">
        <f>SUM(C214)</f>
        <v>15000</v>
      </c>
      <c r="D212" s="106">
        <f>SUM(D214)</f>
        <v>15000</v>
      </c>
      <c r="E212" s="106"/>
      <c r="F212" s="106"/>
      <c r="G212" s="106"/>
      <c r="H212" s="106"/>
      <c r="I212" s="106"/>
      <c r="J212" s="106"/>
      <c r="K212" s="106">
        <f>SUM(K214)</f>
        <v>10000</v>
      </c>
      <c r="L212" s="106">
        <f>SUM(L214)</f>
        <v>10000</v>
      </c>
      <c r="M212" s="106"/>
    </row>
    <row r="213" spans="1:13" s="14" customFormat="1" ht="12.75">
      <c r="A213" s="94">
        <v>3</v>
      </c>
      <c r="B213" s="96" t="s">
        <v>25</v>
      </c>
      <c r="C213" s="106">
        <f>SUM(C214)</f>
        <v>15000</v>
      </c>
      <c r="D213" s="106">
        <f>SUM(D214)</f>
        <v>15000</v>
      </c>
      <c r="E213" s="106"/>
      <c r="F213" s="106"/>
      <c r="G213" s="106"/>
      <c r="H213" s="106"/>
      <c r="I213" s="106"/>
      <c r="J213" s="106"/>
      <c r="K213" s="106"/>
      <c r="L213" s="106"/>
      <c r="M213" s="106"/>
    </row>
    <row r="214" spans="1:13" s="14" customFormat="1" ht="12.75">
      <c r="A214" s="94">
        <v>32</v>
      </c>
      <c r="B214" s="96" t="s">
        <v>136</v>
      </c>
      <c r="C214" s="106">
        <f>SUM(C215,C216)</f>
        <v>15000</v>
      </c>
      <c r="D214" s="106">
        <f>SUM(D215,D216)</f>
        <v>15000</v>
      </c>
      <c r="E214" s="106"/>
      <c r="F214" s="106"/>
      <c r="G214" s="106"/>
      <c r="H214" s="106"/>
      <c r="I214" s="106"/>
      <c r="J214" s="106"/>
      <c r="K214" s="106">
        <v>10000</v>
      </c>
      <c r="L214" s="106">
        <v>10000</v>
      </c>
      <c r="M214" s="106"/>
    </row>
    <row r="215" spans="1:13" ht="12.75">
      <c r="A215" s="93">
        <v>323</v>
      </c>
      <c r="B215" s="17" t="s">
        <v>33</v>
      </c>
      <c r="C215" s="107">
        <v>9000</v>
      </c>
      <c r="D215" s="107">
        <v>9000</v>
      </c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1:13" ht="12.75">
      <c r="A216" s="93">
        <v>329</v>
      </c>
      <c r="B216" s="17" t="s">
        <v>114</v>
      </c>
      <c r="C216" s="107">
        <v>6000</v>
      </c>
      <c r="D216" s="107">
        <v>6000</v>
      </c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1:13" ht="12.75">
      <c r="A217" s="93"/>
      <c r="B217" s="1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1:13" ht="25.5">
      <c r="A218" s="124" t="s">
        <v>108</v>
      </c>
      <c r="B218" s="96" t="s">
        <v>133</v>
      </c>
      <c r="C218" s="106">
        <f>SUM(C220)</f>
        <v>36100</v>
      </c>
      <c r="D218" s="106">
        <f>SUM(D220)</f>
        <v>16900</v>
      </c>
      <c r="E218" s="106"/>
      <c r="F218" s="106"/>
      <c r="G218" s="106">
        <f>SUM(G220)</f>
        <v>19200</v>
      </c>
      <c r="H218" s="107"/>
      <c r="I218" s="107"/>
      <c r="J218" s="107"/>
      <c r="K218" s="106">
        <f>SUM(K220)</f>
        <v>30000</v>
      </c>
      <c r="L218" s="106">
        <f>SUM(L220)</f>
        <v>30000</v>
      </c>
      <c r="M218" s="107"/>
    </row>
    <row r="219" spans="1:13" ht="12.75">
      <c r="A219" s="94">
        <v>3</v>
      </c>
      <c r="B219" s="96" t="s">
        <v>25</v>
      </c>
      <c r="C219" s="106">
        <f>SUM(C220)</f>
        <v>36100</v>
      </c>
      <c r="D219" s="106">
        <f>SUM(D220)</f>
        <v>16900</v>
      </c>
      <c r="E219" s="106"/>
      <c r="F219" s="106"/>
      <c r="G219" s="106">
        <f>SUM(G220)</f>
        <v>19200</v>
      </c>
      <c r="H219" s="107"/>
      <c r="I219" s="106"/>
      <c r="J219" s="107"/>
      <c r="K219" s="106"/>
      <c r="L219" s="106"/>
      <c r="M219" s="107"/>
    </row>
    <row r="220" spans="1:13" ht="12.75">
      <c r="A220" s="94">
        <v>32</v>
      </c>
      <c r="B220" s="96" t="s">
        <v>30</v>
      </c>
      <c r="C220" s="106">
        <f>SUM(C221,C222,C223,C224)</f>
        <v>36100</v>
      </c>
      <c r="D220" s="106">
        <f>SUM(D221,D222,D223,D224)</f>
        <v>16900</v>
      </c>
      <c r="E220" s="106"/>
      <c r="F220" s="106"/>
      <c r="G220" s="106">
        <f>SUM(G221,G222,G223,G224)</f>
        <v>19200</v>
      </c>
      <c r="H220" s="107"/>
      <c r="I220" s="106"/>
      <c r="J220" s="107"/>
      <c r="K220" s="106">
        <v>30000</v>
      </c>
      <c r="L220" s="106">
        <v>30000</v>
      </c>
      <c r="M220" s="107"/>
    </row>
    <row r="221" spans="1:13" ht="12.75">
      <c r="A221" s="93">
        <v>321</v>
      </c>
      <c r="B221" s="17" t="s">
        <v>64</v>
      </c>
      <c r="C221" s="107">
        <v>4700</v>
      </c>
      <c r="D221" s="107"/>
      <c r="E221" s="107"/>
      <c r="F221" s="107"/>
      <c r="G221" s="107">
        <v>4700</v>
      </c>
      <c r="H221" s="107"/>
      <c r="I221" s="107"/>
      <c r="J221" s="107"/>
      <c r="K221" s="107"/>
      <c r="L221" s="107"/>
      <c r="M221" s="107"/>
    </row>
    <row r="222" spans="1:13" ht="12.75">
      <c r="A222" s="93">
        <v>322</v>
      </c>
      <c r="B222" s="17" t="s">
        <v>32</v>
      </c>
      <c r="C222" s="107">
        <v>1500</v>
      </c>
      <c r="D222" s="107">
        <v>1000</v>
      </c>
      <c r="E222" s="107"/>
      <c r="F222" s="107"/>
      <c r="G222" s="107">
        <v>500</v>
      </c>
      <c r="H222" s="107"/>
      <c r="I222" s="107"/>
      <c r="J222" s="107"/>
      <c r="K222" s="107"/>
      <c r="L222" s="107"/>
      <c r="M222" s="107"/>
    </row>
    <row r="223" spans="1:13" ht="12.75">
      <c r="A223" s="93">
        <v>323</v>
      </c>
      <c r="B223" s="17" t="s">
        <v>33</v>
      </c>
      <c r="C223" s="107">
        <v>26500</v>
      </c>
      <c r="D223" s="107">
        <v>12500</v>
      </c>
      <c r="E223" s="107"/>
      <c r="F223" s="107"/>
      <c r="G223" s="107">
        <v>14000</v>
      </c>
      <c r="H223" s="107"/>
      <c r="I223" s="107"/>
      <c r="J223" s="107"/>
      <c r="K223" s="107"/>
      <c r="L223" s="107"/>
      <c r="M223" s="107"/>
    </row>
    <row r="224" spans="1:13" ht="12.75">
      <c r="A224" s="93">
        <v>329</v>
      </c>
      <c r="B224" s="17" t="s">
        <v>115</v>
      </c>
      <c r="C224" s="107">
        <v>3400</v>
      </c>
      <c r="D224" s="107">
        <v>3400</v>
      </c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1:14" ht="12.75">
      <c r="A225" s="94"/>
      <c r="B225" s="17"/>
      <c r="C225" s="106"/>
      <c r="D225" s="106"/>
      <c r="E225" s="106"/>
      <c r="F225" s="106"/>
      <c r="G225" s="106"/>
      <c r="H225" s="107"/>
      <c r="I225" s="107"/>
      <c r="J225" s="106"/>
      <c r="K225" s="107"/>
      <c r="L225" s="107"/>
      <c r="M225" s="106"/>
      <c r="N225" s="14"/>
    </row>
    <row r="226" spans="1:13" s="14" customFormat="1" ht="25.5">
      <c r="A226" s="124" t="s">
        <v>142</v>
      </c>
      <c r="B226" s="96" t="s">
        <v>168</v>
      </c>
      <c r="C226" s="106">
        <f>SUM(C228)</f>
        <v>13000</v>
      </c>
      <c r="D226" s="106">
        <f>SUM(D228)</f>
        <v>4500</v>
      </c>
      <c r="E226" s="106"/>
      <c r="F226" s="106"/>
      <c r="G226" s="106">
        <f>SUM(G228)</f>
        <v>8500</v>
      </c>
      <c r="H226" s="107"/>
      <c r="I226" s="107"/>
      <c r="J226" s="107"/>
      <c r="K226" s="106">
        <f>SUM(K228)</f>
        <v>10000</v>
      </c>
      <c r="L226" s="106">
        <f>SUM(L228)</f>
        <v>12000</v>
      </c>
      <c r="M226" s="106"/>
    </row>
    <row r="227" spans="1:13" s="14" customFormat="1" ht="12.75">
      <c r="A227" s="94">
        <v>3</v>
      </c>
      <c r="B227" s="96" t="s">
        <v>25</v>
      </c>
      <c r="C227" s="106">
        <f>SUM(C228)</f>
        <v>13000</v>
      </c>
      <c r="D227" s="106">
        <f>SUM(D228)</f>
        <v>4500</v>
      </c>
      <c r="E227" s="106"/>
      <c r="F227" s="106"/>
      <c r="G227" s="106">
        <f>SUM(G228)</f>
        <v>8500</v>
      </c>
      <c r="H227" s="107"/>
      <c r="I227" s="107"/>
      <c r="J227" s="107"/>
      <c r="K227" s="107"/>
      <c r="L227" s="107"/>
      <c r="M227" s="106"/>
    </row>
    <row r="228" spans="1:13" s="14" customFormat="1" ht="12.75">
      <c r="A228" s="94">
        <v>32</v>
      </c>
      <c r="B228" s="96" t="s">
        <v>30</v>
      </c>
      <c r="C228" s="106">
        <f>SUM(C229,C230)</f>
        <v>13000</v>
      </c>
      <c r="D228" s="106">
        <f>SUM(D229,D230)</f>
        <v>4500</v>
      </c>
      <c r="E228" s="106"/>
      <c r="F228" s="106"/>
      <c r="G228" s="106">
        <f>SUM(G229,G230)</f>
        <v>8500</v>
      </c>
      <c r="H228" s="107"/>
      <c r="I228" s="107"/>
      <c r="J228" s="107"/>
      <c r="K228" s="106">
        <v>10000</v>
      </c>
      <c r="L228" s="106">
        <v>12000</v>
      </c>
      <c r="M228" s="106"/>
    </row>
    <row r="229" spans="1:13" ht="12.75">
      <c r="A229" s="93">
        <v>322</v>
      </c>
      <c r="B229" s="17" t="s">
        <v>32</v>
      </c>
      <c r="C229" s="107">
        <v>8500</v>
      </c>
      <c r="D229" s="107">
        <v>2500</v>
      </c>
      <c r="E229" s="107"/>
      <c r="F229" s="107"/>
      <c r="G229" s="107">
        <v>6000</v>
      </c>
      <c r="H229" s="107"/>
      <c r="I229" s="107"/>
      <c r="J229" s="107"/>
      <c r="K229" s="107"/>
      <c r="L229" s="107"/>
      <c r="M229" s="107"/>
    </row>
    <row r="230" spans="1:13" ht="12.75">
      <c r="A230" s="93">
        <v>323</v>
      </c>
      <c r="B230" s="17" t="s">
        <v>33</v>
      </c>
      <c r="C230" s="107">
        <v>4500</v>
      </c>
      <c r="D230" s="107">
        <v>2000</v>
      </c>
      <c r="E230" s="107"/>
      <c r="F230" s="107"/>
      <c r="G230" s="107">
        <v>2500</v>
      </c>
      <c r="H230" s="107"/>
      <c r="I230" s="107"/>
      <c r="J230" s="107"/>
      <c r="K230" s="107"/>
      <c r="L230" s="107"/>
      <c r="M230" s="107"/>
    </row>
    <row r="231" spans="1:14" s="14" customFormat="1" ht="12.75">
      <c r="A231" s="93"/>
      <c r="B231" s="17"/>
      <c r="C231" s="107"/>
      <c r="D231" s="107"/>
      <c r="E231" s="107"/>
      <c r="F231" s="107"/>
      <c r="G231" s="107"/>
      <c r="H231" s="107"/>
      <c r="I231" s="107"/>
      <c r="J231" s="106"/>
      <c r="K231" s="106"/>
      <c r="L231" s="106"/>
      <c r="M231" s="107"/>
      <c r="N231" s="11"/>
    </row>
    <row r="232" spans="1:13" ht="12.75">
      <c r="A232" s="123" t="s">
        <v>144</v>
      </c>
      <c r="B232" s="96" t="s">
        <v>55</v>
      </c>
      <c r="C232" s="106">
        <f>SUM(C234,C242)</f>
        <v>28100</v>
      </c>
      <c r="D232" s="106">
        <f>SUM(D234)</f>
        <v>10700</v>
      </c>
      <c r="E232" s="107"/>
      <c r="F232" s="107"/>
      <c r="G232" s="106">
        <f>SUM(G234,G242)</f>
        <v>17400</v>
      </c>
      <c r="H232" s="107"/>
      <c r="I232" s="107"/>
      <c r="J232" s="106"/>
      <c r="K232" s="106">
        <f>SUM(K234,K241)</f>
        <v>20000</v>
      </c>
      <c r="L232" s="106">
        <f>SUM(L234,L241)</f>
        <v>23000</v>
      </c>
      <c r="M232" s="107"/>
    </row>
    <row r="233" spans="1:13" s="14" customFormat="1" ht="12.75">
      <c r="A233" s="94">
        <v>3</v>
      </c>
      <c r="B233" s="96" t="s">
        <v>25</v>
      </c>
      <c r="C233" s="106">
        <f>SUM(C234)</f>
        <v>24100</v>
      </c>
      <c r="D233" s="106">
        <f>SUM(D234)</f>
        <v>10700</v>
      </c>
      <c r="E233" s="106"/>
      <c r="F233" s="106"/>
      <c r="G233" s="106">
        <f>SUM(G234)</f>
        <v>13400</v>
      </c>
      <c r="H233" s="106"/>
      <c r="I233" s="106"/>
      <c r="J233" s="106"/>
      <c r="K233" s="106"/>
      <c r="L233" s="106"/>
      <c r="M233" s="106"/>
    </row>
    <row r="234" spans="1:13" ht="12.75">
      <c r="A234" s="94">
        <v>32</v>
      </c>
      <c r="B234" s="96" t="s">
        <v>30</v>
      </c>
      <c r="C234" s="106">
        <f>SUM(C235,C236,C237,C238,C240)</f>
        <v>24100</v>
      </c>
      <c r="D234" s="106">
        <f>SUM(D235,D236,D237,D238,D240)</f>
        <v>10700</v>
      </c>
      <c r="E234" s="107"/>
      <c r="F234" s="107"/>
      <c r="G234" s="106">
        <f>SUM(G235,G236,G237,G238,G240)</f>
        <v>13400</v>
      </c>
      <c r="H234" s="107"/>
      <c r="I234" s="107"/>
      <c r="J234" s="106"/>
      <c r="K234" s="106">
        <v>20000</v>
      </c>
      <c r="L234" s="106">
        <v>23000</v>
      </c>
      <c r="M234" s="107"/>
    </row>
    <row r="235" spans="1:13" ht="12.75">
      <c r="A235" s="93">
        <v>321</v>
      </c>
      <c r="B235" s="17" t="s">
        <v>64</v>
      </c>
      <c r="C235" s="107">
        <v>4800</v>
      </c>
      <c r="D235" s="107"/>
      <c r="E235" s="107"/>
      <c r="F235" s="107"/>
      <c r="G235" s="107">
        <v>4800</v>
      </c>
      <c r="H235" s="107"/>
      <c r="I235" s="107"/>
      <c r="J235" s="107"/>
      <c r="K235" s="107"/>
      <c r="L235" s="107"/>
      <c r="M235" s="107"/>
    </row>
    <row r="236" spans="1:13" ht="12.75">
      <c r="A236" s="93">
        <v>322</v>
      </c>
      <c r="B236" s="17" t="s">
        <v>32</v>
      </c>
      <c r="C236" s="107">
        <v>1000</v>
      </c>
      <c r="D236" s="107">
        <v>500</v>
      </c>
      <c r="E236" s="107"/>
      <c r="F236" s="107"/>
      <c r="G236" s="107">
        <v>500</v>
      </c>
      <c r="H236" s="107"/>
      <c r="I236" s="107"/>
      <c r="J236" s="107"/>
      <c r="K236" s="107"/>
      <c r="L236" s="107"/>
      <c r="M236" s="107"/>
    </row>
    <row r="237" spans="1:13" ht="12.75">
      <c r="A237" s="93">
        <v>323</v>
      </c>
      <c r="B237" s="17" t="s">
        <v>33</v>
      </c>
      <c r="C237" s="107">
        <v>12000</v>
      </c>
      <c r="D237" s="107">
        <v>5700</v>
      </c>
      <c r="E237" s="107"/>
      <c r="F237" s="107"/>
      <c r="G237" s="107">
        <v>6300</v>
      </c>
      <c r="H237" s="107"/>
      <c r="I237" s="107"/>
      <c r="J237" s="107"/>
      <c r="K237" s="107"/>
      <c r="L237" s="107"/>
      <c r="M237" s="107"/>
    </row>
    <row r="238" spans="1:13" ht="12.75">
      <c r="A238" s="93">
        <v>324</v>
      </c>
      <c r="B238" s="17" t="s">
        <v>73</v>
      </c>
      <c r="C238" s="107">
        <v>3500</v>
      </c>
      <c r="D238" s="107">
        <v>2500</v>
      </c>
      <c r="E238" s="107"/>
      <c r="F238" s="107"/>
      <c r="G238" s="107">
        <v>1000</v>
      </c>
      <c r="H238" s="107"/>
      <c r="I238" s="107"/>
      <c r="J238" s="107"/>
      <c r="K238" s="107"/>
      <c r="L238" s="107"/>
      <c r="M238" s="107"/>
    </row>
    <row r="239" spans="1:13" ht="12.75">
      <c r="A239" s="93"/>
      <c r="B239" s="17" t="s">
        <v>74</v>
      </c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</row>
    <row r="240" spans="1:13" ht="12.75">
      <c r="A240" s="93">
        <v>329</v>
      </c>
      <c r="B240" s="17" t="s">
        <v>114</v>
      </c>
      <c r="C240" s="107">
        <v>2800</v>
      </c>
      <c r="D240" s="107">
        <v>2000</v>
      </c>
      <c r="E240" s="107"/>
      <c r="F240" s="107"/>
      <c r="G240" s="107">
        <v>800</v>
      </c>
      <c r="H240" s="107"/>
      <c r="I240" s="107"/>
      <c r="J240" s="107"/>
      <c r="K240" s="107"/>
      <c r="L240" s="107"/>
      <c r="M240" s="107"/>
    </row>
    <row r="241" spans="1:13" s="14" customFormat="1" ht="25.5">
      <c r="A241" s="94">
        <v>4</v>
      </c>
      <c r="B241" s="96" t="s">
        <v>169</v>
      </c>
      <c r="C241" s="106">
        <f>SUM(C242)</f>
        <v>4000</v>
      </c>
      <c r="D241" s="106"/>
      <c r="E241" s="106"/>
      <c r="F241" s="106"/>
      <c r="G241" s="106">
        <f>SUM(G242)</f>
        <v>4000</v>
      </c>
      <c r="H241" s="106"/>
      <c r="I241" s="106"/>
      <c r="J241" s="106"/>
      <c r="K241" s="106"/>
      <c r="L241" s="106"/>
      <c r="M241" s="106"/>
    </row>
    <row r="242" spans="1:13" ht="12.75">
      <c r="A242" s="94">
        <v>42</v>
      </c>
      <c r="B242" s="96" t="s">
        <v>70</v>
      </c>
      <c r="C242" s="106">
        <f>SUM(C244)</f>
        <v>4000</v>
      </c>
      <c r="D242" s="106"/>
      <c r="E242" s="106"/>
      <c r="F242" s="106"/>
      <c r="G242" s="106">
        <f>SUM(G244)</f>
        <v>4000</v>
      </c>
      <c r="H242" s="107"/>
      <c r="I242" s="106"/>
      <c r="J242" s="107"/>
      <c r="K242" s="107"/>
      <c r="L242" s="107"/>
      <c r="M242" s="107"/>
    </row>
    <row r="243" spans="1:13" ht="12.75">
      <c r="A243" s="94"/>
      <c r="B243" s="96" t="s">
        <v>69</v>
      </c>
      <c r="C243" s="106"/>
      <c r="D243" s="106"/>
      <c r="E243" s="106"/>
      <c r="F243" s="106"/>
      <c r="G243" s="106"/>
      <c r="H243" s="107"/>
      <c r="I243" s="107"/>
      <c r="J243" s="107"/>
      <c r="K243" s="107"/>
      <c r="L243" s="107"/>
      <c r="M243" s="107"/>
    </row>
    <row r="244" spans="1:13" ht="12.75">
      <c r="A244" s="93">
        <v>422</v>
      </c>
      <c r="B244" s="17" t="s">
        <v>58</v>
      </c>
      <c r="C244" s="107">
        <v>4000</v>
      </c>
      <c r="D244" s="107"/>
      <c r="E244" s="107"/>
      <c r="F244" s="107"/>
      <c r="G244" s="107">
        <v>4000</v>
      </c>
      <c r="H244" s="107"/>
      <c r="I244" s="107"/>
      <c r="J244" s="107"/>
      <c r="K244" s="107"/>
      <c r="L244" s="107"/>
      <c r="M244" s="107"/>
    </row>
    <row r="245" spans="1:13" ht="12.75">
      <c r="A245" s="93"/>
      <c r="B245" s="1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</row>
    <row r="246" spans="1:13" ht="12.75">
      <c r="A246" s="93"/>
      <c r="B246" s="1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</row>
    <row r="247" spans="1:13" ht="12.75">
      <c r="A247" s="93"/>
      <c r="B247" s="96" t="s">
        <v>96</v>
      </c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</row>
    <row r="248" spans="1:13" ht="12.75">
      <c r="A248" s="93"/>
      <c r="B248" s="96" t="s">
        <v>94</v>
      </c>
      <c r="C248" s="107"/>
      <c r="D248" s="107"/>
      <c r="E248" s="107"/>
      <c r="F248" s="107"/>
      <c r="G248" s="107"/>
      <c r="H248" s="106"/>
      <c r="I248" s="107"/>
      <c r="J248" s="107"/>
      <c r="K248" s="107"/>
      <c r="L248" s="107"/>
      <c r="M248" s="107"/>
    </row>
    <row r="249" spans="1:13" ht="12.75">
      <c r="A249" s="93"/>
      <c r="B249" s="17"/>
      <c r="C249" s="107"/>
      <c r="D249" s="107"/>
      <c r="E249" s="107"/>
      <c r="F249" s="107"/>
      <c r="G249" s="107"/>
      <c r="H249" s="106"/>
      <c r="I249" s="107"/>
      <c r="J249" s="107"/>
      <c r="K249" s="107"/>
      <c r="L249" s="107"/>
      <c r="M249" s="107"/>
    </row>
    <row r="250" spans="1:13" ht="25.5">
      <c r="A250" s="124" t="s">
        <v>164</v>
      </c>
      <c r="B250" s="96" t="s">
        <v>130</v>
      </c>
      <c r="C250" s="106">
        <f>SUM(C251,C255)</f>
        <v>20330</v>
      </c>
      <c r="D250" s="106">
        <f>SUM(D251,D255)</f>
        <v>5330</v>
      </c>
      <c r="E250" s="106"/>
      <c r="F250" s="106"/>
      <c r="G250" s="106">
        <f>SUM(G251,G255)</f>
        <v>15000</v>
      </c>
      <c r="H250" s="107"/>
      <c r="I250" s="107"/>
      <c r="J250" s="107"/>
      <c r="K250" s="106">
        <f>SUM(K252,K256)</f>
        <v>16000</v>
      </c>
      <c r="L250" s="106">
        <f>SUM(L252,L256)</f>
        <v>15000</v>
      </c>
      <c r="M250" s="107"/>
    </row>
    <row r="251" spans="1:13" ht="12.75">
      <c r="A251" s="130">
        <v>3</v>
      </c>
      <c r="B251" s="96" t="s">
        <v>25</v>
      </c>
      <c r="C251" s="106">
        <f>SUM(C252)</f>
        <v>10330</v>
      </c>
      <c r="D251" s="106">
        <f>SUM(D252)</f>
        <v>2330</v>
      </c>
      <c r="E251" s="106"/>
      <c r="F251" s="106"/>
      <c r="G251" s="106">
        <f>SUM(G252)</f>
        <v>8000</v>
      </c>
      <c r="H251" s="107"/>
      <c r="I251" s="107"/>
      <c r="J251" s="107"/>
      <c r="K251" s="106"/>
      <c r="L251" s="106"/>
      <c r="M251" s="107"/>
    </row>
    <row r="252" spans="1:13" ht="12.75">
      <c r="A252" s="130">
        <v>32</v>
      </c>
      <c r="B252" s="96" t="s">
        <v>136</v>
      </c>
      <c r="C252" s="106">
        <f>SUM(C253,C254)</f>
        <v>10330</v>
      </c>
      <c r="D252" s="106">
        <f>SUM(D253,D254)</f>
        <v>2330</v>
      </c>
      <c r="E252" s="106"/>
      <c r="F252" s="106"/>
      <c r="G252" s="106">
        <f>SUM(G253)</f>
        <v>8000</v>
      </c>
      <c r="H252" s="107"/>
      <c r="I252" s="107"/>
      <c r="J252" s="107"/>
      <c r="K252" s="106">
        <v>6000</v>
      </c>
      <c r="L252" s="106">
        <v>5000</v>
      </c>
      <c r="M252" s="107"/>
    </row>
    <row r="253" spans="1:13" ht="12.75">
      <c r="A253" s="126">
        <v>323</v>
      </c>
      <c r="B253" s="17" t="s">
        <v>33</v>
      </c>
      <c r="C253" s="107">
        <v>8000</v>
      </c>
      <c r="D253" s="107"/>
      <c r="E253" s="107"/>
      <c r="F253" s="107"/>
      <c r="G253" s="107">
        <v>8000</v>
      </c>
      <c r="H253" s="107"/>
      <c r="I253" s="107"/>
      <c r="J253" s="107"/>
      <c r="K253" s="107"/>
      <c r="L253" s="107"/>
      <c r="M253" s="107"/>
    </row>
    <row r="254" spans="1:13" ht="12.75">
      <c r="A254" s="126">
        <v>329</v>
      </c>
      <c r="B254" s="17" t="s">
        <v>113</v>
      </c>
      <c r="C254" s="107">
        <v>2330</v>
      </c>
      <c r="D254" s="107">
        <v>2330</v>
      </c>
      <c r="E254" s="107"/>
      <c r="F254" s="107"/>
      <c r="G254" s="107"/>
      <c r="H254" s="107"/>
      <c r="I254" s="107"/>
      <c r="J254" s="107"/>
      <c r="K254" s="107"/>
      <c r="L254" s="107"/>
      <c r="M254" s="107"/>
    </row>
    <row r="255" spans="1:13" ht="25.5">
      <c r="A255" s="94">
        <v>4</v>
      </c>
      <c r="B255" s="96" t="s">
        <v>169</v>
      </c>
      <c r="C255" s="106">
        <f>SUM(C256)</f>
        <v>10000</v>
      </c>
      <c r="D255" s="106">
        <f>SUM(D256)</f>
        <v>3000</v>
      </c>
      <c r="E255" s="106"/>
      <c r="F255" s="106"/>
      <c r="G255" s="106">
        <f>SUM(G256)</f>
        <v>7000</v>
      </c>
      <c r="H255" s="107"/>
      <c r="I255" s="107"/>
      <c r="J255" s="107"/>
      <c r="K255" s="107"/>
      <c r="L255" s="107"/>
      <c r="M255" s="107"/>
    </row>
    <row r="256" spans="1:13" ht="12.75">
      <c r="A256" s="94">
        <v>42</v>
      </c>
      <c r="B256" s="96" t="s">
        <v>70</v>
      </c>
      <c r="C256" s="106">
        <f>SUM(C258)</f>
        <v>10000</v>
      </c>
      <c r="D256" s="106">
        <f>SUM(D258)</f>
        <v>3000</v>
      </c>
      <c r="E256" s="106"/>
      <c r="F256" s="106"/>
      <c r="G256" s="106">
        <f>SUM(G258)</f>
        <v>7000</v>
      </c>
      <c r="H256" s="107"/>
      <c r="I256" s="106"/>
      <c r="J256" s="107"/>
      <c r="K256" s="106">
        <v>10000</v>
      </c>
      <c r="L256" s="106">
        <v>10000</v>
      </c>
      <c r="M256" s="107"/>
    </row>
    <row r="257" spans="1:13" ht="12.75">
      <c r="A257" s="94"/>
      <c r="B257" s="96" t="s">
        <v>69</v>
      </c>
      <c r="C257" s="106"/>
      <c r="D257" s="106"/>
      <c r="E257" s="106"/>
      <c r="F257" s="106"/>
      <c r="G257" s="106"/>
      <c r="H257" s="107"/>
      <c r="I257" s="107"/>
      <c r="J257" s="107"/>
      <c r="K257" s="107"/>
      <c r="L257" s="107"/>
      <c r="M257" s="107"/>
    </row>
    <row r="258" spans="1:13" ht="12.75">
      <c r="A258" s="93">
        <v>422</v>
      </c>
      <c r="B258" s="17" t="s">
        <v>58</v>
      </c>
      <c r="C258" s="107">
        <v>10000</v>
      </c>
      <c r="D258" s="107">
        <v>3000</v>
      </c>
      <c r="E258" s="107"/>
      <c r="F258" s="107"/>
      <c r="G258" s="107">
        <v>7000</v>
      </c>
      <c r="H258" s="107"/>
      <c r="I258" s="107"/>
      <c r="J258" s="107"/>
      <c r="K258" s="107"/>
      <c r="L258" s="107"/>
      <c r="M258" s="107"/>
    </row>
    <row r="259" spans="1:13" ht="12.75">
      <c r="A259" s="93"/>
      <c r="B259" s="1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</row>
    <row r="260" spans="1:13" s="14" customFormat="1" ht="25.5">
      <c r="A260" s="124" t="s">
        <v>93</v>
      </c>
      <c r="B260" s="96" t="s">
        <v>157</v>
      </c>
      <c r="C260" s="106">
        <f>SUM(C261,C264)</f>
        <v>240000</v>
      </c>
      <c r="D260" s="106">
        <f>SUM(D261,D264)</f>
        <v>50000</v>
      </c>
      <c r="E260" s="107"/>
      <c r="F260" s="107"/>
      <c r="G260" s="106">
        <f>SUM(G261,G264)</f>
        <v>190000</v>
      </c>
      <c r="H260" s="106"/>
      <c r="I260" s="107"/>
      <c r="J260" s="106"/>
      <c r="K260" s="106">
        <f>SUM(K262,K264)</f>
        <v>200000</v>
      </c>
      <c r="L260" s="106">
        <f>SUM(L262,L264)</f>
        <v>200000</v>
      </c>
      <c r="M260" s="107"/>
    </row>
    <row r="261" spans="1:13" ht="17.25" customHeight="1">
      <c r="A261" s="94">
        <v>3</v>
      </c>
      <c r="B261" s="96" t="s">
        <v>25</v>
      </c>
      <c r="C261" s="106">
        <f>SUM(C262)</f>
        <v>110000</v>
      </c>
      <c r="D261" s="106">
        <f>SUM(D262)</f>
        <v>50000</v>
      </c>
      <c r="E261" s="106"/>
      <c r="F261" s="106"/>
      <c r="G261" s="106">
        <f>SUM(G262)</f>
        <v>60000</v>
      </c>
      <c r="H261" s="106"/>
      <c r="I261" s="107"/>
      <c r="J261" s="107"/>
      <c r="K261" s="106"/>
      <c r="L261" s="106"/>
      <c r="M261" s="107"/>
    </row>
    <row r="262" spans="1:13" ht="17.25" customHeight="1">
      <c r="A262" s="94">
        <v>32</v>
      </c>
      <c r="B262" s="96" t="s">
        <v>30</v>
      </c>
      <c r="C262" s="106">
        <f>SUM(C263)</f>
        <v>110000</v>
      </c>
      <c r="D262" s="106">
        <f>SUM(D263)</f>
        <v>50000</v>
      </c>
      <c r="E262" s="106"/>
      <c r="F262" s="106"/>
      <c r="G262" s="106">
        <f>SUM(G263)</f>
        <v>60000</v>
      </c>
      <c r="H262" s="106"/>
      <c r="I262" s="107"/>
      <c r="J262" s="107"/>
      <c r="K262" s="106">
        <v>100000</v>
      </c>
      <c r="L262" s="106">
        <v>100000</v>
      </c>
      <c r="M262" s="107"/>
    </row>
    <row r="263" spans="1:13" ht="12.75">
      <c r="A263" s="93">
        <v>323</v>
      </c>
      <c r="B263" s="17" t="s">
        <v>33</v>
      </c>
      <c r="C263" s="107">
        <v>110000</v>
      </c>
      <c r="D263" s="107">
        <v>50000</v>
      </c>
      <c r="E263" s="107"/>
      <c r="F263" s="107"/>
      <c r="G263" s="107">
        <v>60000</v>
      </c>
      <c r="H263" s="107"/>
      <c r="I263" s="107"/>
      <c r="J263" s="107"/>
      <c r="K263" s="107"/>
      <c r="L263" s="107"/>
      <c r="M263" s="107"/>
    </row>
    <row r="264" spans="1:13" s="14" customFormat="1" ht="25.5">
      <c r="A264" s="94">
        <v>4</v>
      </c>
      <c r="B264" s="96" t="s">
        <v>169</v>
      </c>
      <c r="C264" s="106">
        <f>SUM(C265)</f>
        <v>130000</v>
      </c>
      <c r="D264" s="106"/>
      <c r="E264" s="106"/>
      <c r="F264" s="106"/>
      <c r="G264" s="106">
        <f>SUM(G265)</f>
        <v>130000</v>
      </c>
      <c r="H264" s="106"/>
      <c r="I264" s="106"/>
      <c r="J264" s="106"/>
      <c r="K264" s="106">
        <v>100000</v>
      </c>
      <c r="L264" s="106">
        <v>100000</v>
      </c>
      <c r="M264" s="106"/>
    </row>
    <row r="265" spans="1:17" s="14" customFormat="1" ht="25.5">
      <c r="A265" s="94">
        <v>45</v>
      </c>
      <c r="B265" s="96" t="s">
        <v>90</v>
      </c>
      <c r="C265" s="106">
        <f>SUM(C266)</f>
        <v>130000</v>
      </c>
      <c r="D265" s="107"/>
      <c r="E265" s="107"/>
      <c r="F265" s="107"/>
      <c r="G265" s="106">
        <f>SUM(G266)</f>
        <v>130000</v>
      </c>
      <c r="H265" s="106"/>
      <c r="I265" s="106"/>
      <c r="J265" s="107"/>
      <c r="K265" s="107"/>
      <c r="L265" s="107"/>
      <c r="M265" s="107"/>
      <c r="N265" s="11"/>
      <c r="O265" s="11"/>
      <c r="P265" s="11"/>
      <c r="Q265" s="11"/>
    </row>
    <row r="266" spans="1:13" ht="25.5">
      <c r="A266" s="93">
        <v>451</v>
      </c>
      <c r="B266" s="17" t="s">
        <v>90</v>
      </c>
      <c r="C266" s="107">
        <v>130000</v>
      </c>
      <c r="D266" s="107"/>
      <c r="E266" s="107"/>
      <c r="F266" s="107"/>
      <c r="G266" s="107">
        <v>130000</v>
      </c>
      <c r="H266" s="107"/>
      <c r="I266" s="107"/>
      <c r="J266" s="107"/>
      <c r="K266" s="107"/>
      <c r="L266" s="107"/>
      <c r="M266" s="107"/>
    </row>
    <row r="267" spans="1:17" ht="12.75">
      <c r="A267" s="93"/>
      <c r="B267" s="17"/>
      <c r="C267" s="107"/>
      <c r="D267" s="107"/>
      <c r="E267" s="107"/>
      <c r="F267" s="107"/>
      <c r="G267" s="107"/>
      <c r="H267" s="106"/>
      <c r="I267" s="107"/>
      <c r="J267" s="107"/>
      <c r="K267" s="107"/>
      <c r="L267" s="107"/>
      <c r="M267" s="106"/>
      <c r="N267" s="14"/>
      <c r="O267" s="14"/>
      <c r="P267" s="14"/>
      <c r="Q267" s="14"/>
    </row>
    <row r="268" spans="1:13" ht="12.75">
      <c r="A268" s="124" t="s">
        <v>143</v>
      </c>
      <c r="B268" s="96" t="s">
        <v>111</v>
      </c>
      <c r="C268" s="106">
        <f>SUM(C270)</f>
        <v>15000</v>
      </c>
      <c r="D268" s="106">
        <f>SUM(D270)</f>
        <v>5000</v>
      </c>
      <c r="E268" s="106"/>
      <c r="F268" s="106"/>
      <c r="G268" s="106">
        <f>SUM(G269)</f>
        <v>10000</v>
      </c>
      <c r="H268" s="106"/>
      <c r="I268" s="106"/>
      <c r="J268" s="107"/>
      <c r="K268" s="106">
        <f>SUM(K270)</f>
        <v>10000</v>
      </c>
      <c r="L268" s="106">
        <f>SUM(L270)</f>
        <v>10000</v>
      </c>
      <c r="M268" s="107"/>
    </row>
    <row r="269" spans="1:13" ht="25.5">
      <c r="A269" s="94">
        <v>4</v>
      </c>
      <c r="B269" s="96" t="s">
        <v>169</v>
      </c>
      <c r="C269" s="106">
        <f>SUM(C270)</f>
        <v>15000</v>
      </c>
      <c r="D269" s="106">
        <f>SUM(D270)</f>
        <v>5000</v>
      </c>
      <c r="E269" s="106"/>
      <c r="F269" s="106"/>
      <c r="G269" s="106">
        <f>SUM(G270)</f>
        <v>10000</v>
      </c>
      <c r="H269" s="106"/>
      <c r="I269" s="106"/>
      <c r="J269" s="106"/>
      <c r="K269" s="107"/>
      <c r="L269" s="107"/>
      <c r="M269" s="107"/>
    </row>
    <row r="270" spans="1:13" ht="12.75">
      <c r="A270" s="94">
        <v>42</v>
      </c>
      <c r="B270" s="96" t="s">
        <v>70</v>
      </c>
      <c r="C270" s="106">
        <f>SUM(C272,C273)</f>
        <v>15000</v>
      </c>
      <c r="D270" s="106">
        <f>SUM(D272,D273)</f>
        <v>5000</v>
      </c>
      <c r="E270" s="106"/>
      <c r="F270" s="106"/>
      <c r="G270" s="106">
        <f>SUM(G272,G273)</f>
        <v>10000</v>
      </c>
      <c r="H270" s="107"/>
      <c r="I270" s="107"/>
      <c r="J270" s="106"/>
      <c r="K270" s="106">
        <v>10000</v>
      </c>
      <c r="L270" s="106">
        <v>10000</v>
      </c>
      <c r="M270" s="107"/>
    </row>
    <row r="271" spans="1:13" ht="12.75">
      <c r="A271" s="94"/>
      <c r="B271" s="96" t="s">
        <v>69</v>
      </c>
      <c r="C271" s="106"/>
      <c r="D271" s="106"/>
      <c r="E271" s="106"/>
      <c r="F271" s="106"/>
      <c r="G271" s="106"/>
      <c r="H271" s="106"/>
      <c r="I271" s="107"/>
      <c r="J271" s="106"/>
      <c r="K271" s="106"/>
      <c r="L271" s="106"/>
      <c r="M271" s="107"/>
    </row>
    <row r="272" spans="1:13" ht="12.75" customHeight="1">
      <c r="A272" s="93">
        <v>422</v>
      </c>
      <c r="B272" s="17" t="s">
        <v>58</v>
      </c>
      <c r="C272" s="107">
        <v>11000</v>
      </c>
      <c r="D272" s="107">
        <v>3000</v>
      </c>
      <c r="E272" s="107"/>
      <c r="F272" s="107"/>
      <c r="G272" s="107">
        <v>8000</v>
      </c>
      <c r="H272" s="107"/>
      <c r="I272" s="107"/>
      <c r="J272" s="107"/>
      <c r="K272" s="107"/>
      <c r="L272" s="107"/>
      <c r="M272" s="107"/>
    </row>
    <row r="273" spans="1:13" ht="16.5" customHeight="1">
      <c r="A273" s="93">
        <v>426</v>
      </c>
      <c r="B273" s="17" t="s">
        <v>109</v>
      </c>
      <c r="C273" s="107">
        <v>4000</v>
      </c>
      <c r="D273" s="107">
        <v>2000</v>
      </c>
      <c r="E273" s="107"/>
      <c r="F273" s="107"/>
      <c r="G273" s="107">
        <v>2000</v>
      </c>
      <c r="H273" s="107"/>
      <c r="I273" s="107"/>
      <c r="J273" s="107"/>
      <c r="K273" s="107"/>
      <c r="L273" s="107"/>
      <c r="M273" s="107"/>
    </row>
    <row r="274" spans="1:13" ht="12.75">
      <c r="A274" s="93"/>
      <c r="B274" s="1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</row>
    <row r="275" spans="1:13" s="14" customFormat="1" ht="12.75" customHeight="1">
      <c r="A275" s="93"/>
      <c r="B275" s="17"/>
      <c r="C275" s="107"/>
      <c r="D275" s="107"/>
      <c r="E275" s="107"/>
      <c r="F275" s="107"/>
      <c r="G275" s="107"/>
      <c r="H275" s="106"/>
      <c r="I275" s="106"/>
      <c r="J275" s="106"/>
      <c r="K275" s="106"/>
      <c r="L275" s="106"/>
      <c r="M275" s="106"/>
    </row>
    <row r="276" spans="1:13" ht="12.75">
      <c r="A276" s="124"/>
      <c r="B276" s="17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06"/>
    </row>
    <row r="277" spans="1:13" ht="12.75">
      <c r="A277" s="94"/>
      <c r="B277" s="17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06"/>
    </row>
    <row r="278" spans="1:13" ht="12.75">
      <c r="A278" s="94"/>
      <c r="B278" s="17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07"/>
    </row>
    <row r="279" spans="1:13" ht="12.75">
      <c r="A279" s="94"/>
      <c r="B279" s="17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07"/>
    </row>
    <row r="280" spans="1:13" ht="12.75">
      <c r="A280" s="94"/>
      <c r="B280" s="17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07"/>
    </row>
    <row r="281" spans="1:13" ht="12.75">
      <c r="A281" s="94"/>
      <c r="B281" s="17"/>
      <c r="C281" s="11"/>
      <c r="D281" s="11"/>
      <c r="E281" s="11"/>
      <c r="F281" s="11"/>
      <c r="G281" s="11"/>
      <c r="H281" s="11"/>
      <c r="I281" s="11"/>
      <c r="J281" s="107"/>
      <c r="K281" s="11"/>
      <c r="L281" s="11"/>
      <c r="M281" s="107"/>
    </row>
    <row r="282" spans="1:17" s="14" customFormat="1" ht="12.75">
      <c r="A282" s="94"/>
      <c r="B282" s="17"/>
      <c r="C282" s="11"/>
      <c r="D282" s="11"/>
      <c r="E282" s="11"/>
      <c r="F282" s="11"/>
      <c r="G282" s="11"/>
      <c r="H282" s="11"/>
      <c r="I282" s="11"/>
      <c r="J282" s="107"/>
      <c r="K282" s="11"/>
      <c r="L282" s="11"/>
      <c r="M282" s="106"/>
      <c r="N282" s="11"/>
      <c r="O282" s="11"/>
      <c r="P282" s="11"/>
      <c r="Q282" s="11"/>
    </row>
    <row r="283" spans="1:17" s="14" customFormat="1" ht="12.75">
      <c r="A283" s="94"/>
      <c r="B283" s="17"/>
      <c r="C283" s="11"/>
      <c r="D283" s="11"/>
      <c r="E283" s="11"/>
      <c r="F283" s="11"/>
      <c r="G283" s="11"/>
      <c r="H283" s="11"/>
      <c r="I283" s="11"/>
      <c r="J283" s="107"/>
      <c r="K283" s="11"/>
      <c r="L283" s="11"/>
      <c r="M283" s="106"/>
      <c r="N283" s="11"/>
      <c r="O283" s="11"/>
      <c r="P283" s="11"/>
      <c r="Q283" s="11"/>
    </row>
    <row r="284" spans="1:17" s="14" customFormat="1" ht="12.75">
      <c r="A284" s="94"/>
      <c r="B284" s="17"/>
      <c r="C284" s="11"/>
      <c r="D284" s="11"/>
      <c r="E284" s="11"/>
      <c r="F284" s="11"/>
      <c r="G284" s="11"/>
      <c r="H284" s="11"/>
      <c r="I284" s="11"/>
      <c r="J284" s="107"/>
      <c r="K284" s="11"/>
      <c r="L284" s="11"/>
      <c r="M284" s="106"/>
      <c r="O284" s="11"/>
      <c r="P284" s="11"/>
      <c r="Q284" s="11"/>
    </row>
    <row r="285" spans="1:13" s="14" customFormat="1" ht="12.75">
      <c r="A285" s="94"/>
      <c r="B285" s="17"/>
      <c r="C285" s="11"/>
      <c r="D285" s="11"/>
      <c r="E285" s="11"/>
      <c r="F285" s="11"/>
      <c r="G285" s="11"/>
      <c r="H285" s="11"/>
      <c r="I285" s="11"/>
      <c r="J285" s="107"/>
      <c r="K285" s="11"/>
      <c r="L285" s="11"/>
      <c r="M285" s="106"/>
    </row>
    <row r="286" spans="1:17" ht="12.75">
      <c r="A286" s="94"/>
      <c r="B286" s="17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07"/>
      <c r="N286" s="14"/>
      <c r="O286" s="14"/>
      <c r="P286" s="14"/>
      <c r="Q286" s="14"/>
    </row>
    <row r="287" spans="1:17" ht="12.75">
      <c r="A287" s="94"/>
      <c r="B287" s="17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07"/>
      <c r="O287" s="14"/>
      <c r="P287" s="14"/>
      <c r="Q287" s="14"/>
    </row>
    <row r="288" spans="1:13" ht="12.75">
      <c r="A288" s="94"/>
      <c r="B288" s="17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07"/>
    </row>
    <row r="289" spans="1:13" ht="12.75">
      <c r="A289" s="94"/>
      <c r="B289" s="17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07"/>
    </row>
    <row r="290" spans="1:16" ht="12.75">
      <c r="A290" s="94"/>
      <c r="B290" s="17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07"/>
      <c r="P290" s="11" t="s">
        <v>50</v>
      </c>
    </row>
    <row r="291" spans="1:14" ht="12.75">
      <c r="A291" s="94"/>
      <c r="B291" s="17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07"/>
      <c r="N291" s="14"/>
    </row>
    <row r="292" spans="1:17" ht="11.25" customHeight="1">
      <c r="A292" s="94"/>
      <c r="B292" s="17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07"/>
      <c r="N292" s="14"/>
      <c r="O292" s="14"/>
      <c r="P292" s="14"/>
      <c r="Q292" s="14"/>
    </row>
    <row r="293" spans="1:17" ht="12.75">
      <c r="A293" s="94"/>
      <c r="B293" s="17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07"/>
      <c r="N293" s="14"/>
      <c r="O293" s="14"/>
      <c r="P293" s="14"/>
      <c r="Q293" s="14"/>
    </row>
    <row r="294" spans="1:17" ht="12.75">
      <c r="A294" s="94"/>
      <c r="B294" s="17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07"/>
      <c r="N294" s="14"/>
      <c r="O294" s="14"/>
      <c r="P294" s="14"/>
      <c r="Q294" s="14"/>
    </row>
    <row r="295" spans="1:17" ht="12.75">
      <c r="A295" s="94"/>
      <c r="B295" s="17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07"/>
      <c r="O295" s="14"/>
      <c r="P295" s="14"/>
      <c r="Q295" s="14"/>
    </row>
    <row r="296" spans="1:13" ht="12.75">
      <c r="A296" s="94"/>
      <c r="B296" s="17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07"/>
    </row>
    <row r="297" spans="1:13" ht="12.75">
      <c r="A297" s="94"/>
      <c r="B297" s="17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07"/>
    </row>
    <row r="298" spans="1:13" ht="12.75">
      <c r="A298" s="94"/>
      <c r="B298" s="17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07"/>
    </row>
    <row r="299" spans="1:13" ht="12.75">
      <c r="A299" s="94"/>
      <c r="B299" s="17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07"/>
    </row>
    <row r="300" spans="1:13" ht="12.75">
      <c r="A300" s="94"/>
      <c r="B300" s="17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07"/>
    </row>
    <row r="301" spans="1:17" s="14" customFormat="1" ht="12.75" customHeight="1">
      <c r="A301" s="94"/>
      <c r="B301" s="17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07"/>
      <c r="N301" s="11"/>
      <c r="O301" s="11"/>
      <c r="P301" s="11"/>
      <c r="Q301" s="11"/>
    </row>
    <row r="302" spans="1:17" s="14" customFormat="1" ht="12.75">
      <c r="A302" s="94"/>
      <c r="B302" s="17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07"/>
      <c r="N302" s="11"/>
      <c r="O302" s="11"/>
      <c r="P302" s="11"/>
      <c r="Q302" s="11"/>
    </row>
    <row r="303" spans="1:17" s="14" customFormat="1" ht="12.75">
      <c r="A303" s="94"/>
      <c r="B303" s="17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07"/>
      <c r="N303" s="11"/>
      <c r="O303" s="11"/>
      <c r="P303" s="11"/>
      <c r="Q303" s="11"/>
    </row>
    <row r="304" spans="1:13" ht="12.75">
      <c r="A304" s="94"/>
      <c r="B304" s="17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07"/>
    </row>
    <row r="305" spans="1:13" ht="12.75">
      <c r="A305" s="94"/>
      <c r="B305" s="17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07"/>
    </row>
    <row r="306" spans="1:13" ht="12.75">
      <c r="A306" s="94"/>
      <c r="B306" s="17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07"/>
    </row>
    <row r="307" spans="1:12" ht="12.75">
      <c r="A307" s="94"/>
      <c r="B307" s="17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7" s="14" customFormat="1" ht="12.75" customHeight="1">
      <c r="A308" s="94"/>
      <c r="B308" s="17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</row>
    <row r="309" spans="1:17" s="14" customFormat="1" ht="12.75" customHeight="1">
      <c r="A309" s="94"/>
      <c r="B309" s="17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</row>
    <row r="310" spans="1:17" s="14" customFormat="1" ht="12.75">
      <c r="A310" s="94"/>
      <c r="B310" s="17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</row>
    <row r="311" spans="1:17" s="14" customFormat="1" ht="12.75">
      <c r="A311" s="94"/>
      <c r="B311" s="17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</row>
    <row r="312" spans="1:12" ht="12.75">
      <c r="A312" s="94"/>
      <c r="B312" s="17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94"/>
      <c r="B313" s="17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94"/>
      <c r="B314" s="17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94"/>
      <c r="B315" s="17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94"/>
      <c r="B316" s="17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94"/>
      <c r="B317" s="17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94"/>
      <c r="B318" s="17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94"/>
      <c r="B319" s="17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94"/>
      <c r="B320" s="17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94"/>
      <c r="B321" s="17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94"/>
      <c r="B322" s="17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94"/>
      <c r="B323" s="17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94"/>
      <c r="B324" s="17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94"/>
      <c r="B325" s="17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94"/>
      <c r="B326" s="17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94"/>
      <c r="B327" s="17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94"/>
      <c r="B328" s="17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94"/>
      <c r="B329" s="17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94"/>
      <c r="B330" s="17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94"/>
      <c r="B331" s="17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94"/>
      <c r="B332" s="17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94"/>
      <c r="B333" s="17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94"/>
      <c r="B334" s="17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94"/>
      <c r="B335" s="17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94"/>
      <c r="B336" s="17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94"/>
      <c r="B337" s="17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94"/>
      <c r="B338" s="17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94"/>
      <c r="B339" s="17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94"/>
      <c r="B340" s="17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94"/>
      <c r="B341" s="17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94"/>
      <c r="B342" s="17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94"/>
      <c r="B343" s="17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94"/>
      <c r="B344" s="17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94"/>
      <c r="B345" s="17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94"/>
      <c r="B346" s="17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94"/>
      <c r="B347" s="17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94"/>
      <c r="B348" s="17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94"/>
      <c r="B349" s="17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94"/>
      <c r="B350" s="17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94"/>
      <c r="B351" s="17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94"/>
      <c r="B352" s="17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94"/>
      <c r="B353" s="17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94"/>
      <c r="B354" s="17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94"/>
      <c r="B355" s="17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94"/>
      <c r="B356" s="17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94"/>
      <c r="B357" s="17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94"/>
      <c r="B358" s="17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94"/>
      <c r="B359" s="17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94"/>
      <c r="B360" s="17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94"/>
      <c r="B361" s="17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94"/>
      <c r="B362" s="17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94"/>
      <c r="B363" s="17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94"/>
      <c r="B364" s="17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94"/>
      <c r="B365" s="17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94"/>
      <c r="B366" s="17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94"/>
      <c r="B367" s="17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94"/>
      <c r="B368" s="17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94"/>
      <c r="B369" s="17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94"/>
      <c r="B370" s="17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94"/>
      <c r="B371" s="17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94"/>
      <c r="B372" s="17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94"/>
      <c r="B373" s="17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94"/>
      <c r="B374" s="17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94"/>
      <c r="B375" s="17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94"/>
      <c r="B376" s="17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94"/>
      <c r="B377" s="17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94"/>
      <c r="B378" s="17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94"/>
      <c r="B379" s="17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94"/>
      <c r="B380" s="17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94"/>
      <c r="B381" s="17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94"/>
      <c r="B382" s="17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94"/>
      <c r="B383" s="17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94"/>
      <c r="B384" s="17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94"/>
      <c r="B385" s="17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94"/>
      <c r="B386" s="17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94"/>
      <c r="B387" s="17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94"/>
      <c r="B388" s="17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94"/>
      <c r="B389" s="17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94"/>
      <c r="B390" s="17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94"/>
      <c r="B391" s="17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94"/>
      <c r="B392" s="17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94"/>
      <c r="B393" s="17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94"/>
      <c r="B394" s="17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94"/>
      <c r="B395" s="17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94"/>
      <c r="B396" s="17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94"/>
      <c r="B397" s="17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94"/>
      <c r="B398" s="17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94"/>
      <c r="B399" s="17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94"/>
      <c r="B400" s="17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94"/>
      <c r="B401" s="17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94"/>
      <c r="B402" s="17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94"/>
      <c r="B403" s="17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94"/>
      <c r="B404" s="17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94"/>
      <c r="B405" s="17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94"/>
      <c r="B406" s="17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94"/>
      <c r="B407" s="17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94"/>
      <c r="B408" s="17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94"/>
      <c r="B409" s="17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94"/>
      <c r="B410" s="17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94"/>
      <c r="B411" s="17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94"/>
      <c r="B412" s="17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94"/>
      <c r="B413" s="17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94"/>
      <c r="B414" s="17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94"/>
      <c r="B415" s="17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94"/>
      <c r="B416" s="17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94"/>
      <c r="B417" s="17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>
      <c r="A418" s="94"/>
      <c r="B418" s="17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>
      <c r="A419" s="94"/>
      <c r="B419" s="17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>
      <c r="A420" s="94"/>
      <c r="B420" s="17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>
      <c r="A421" s="94"/>
      <c r="B421" s="17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>
      <c r="A422" s="94"/>
      <c r="B422" s="17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>
      <c r="A423" s="94"/>
      <c r="B423" s="17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>
      <c r="A424" s="94"/>
      <c r="B424" s="17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>
      <c r="A425" s="94"/>
      <c r="B425" s="17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>
      <c r="A426" s="94"/>
      <c r="B426" s="17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>
      <c r="A427" s="94"/>
      <c r="B427" s="17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>
      <c r="A428" s="94"/>
      <c r="B428" s="17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>
      <c r="A429" s="94"/>
      <c r="B429" s="17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>
      <c r="A430" s="94"/>
      <c r="B430" s="17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>
      <c r="A431" s="94"/>
      <c r="B431" s="17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>
      <c r="A432" s="94"/>
      <c r="B432" s="17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2.75">
      <c r="A433" s="94"/>
      <c r="B433" s="17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2.75">
      <c r="A434" s="94"/>
      <c r="B434" s="17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2.75">
      <c r="A435" s="94"/>
      <c r="B435" s="17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2.75">
      <c r="A436" s="94"/>
      <c r="B436" s="17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>
      <c r="A437" s="94"/>
      <c r="B437" s="17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2.75">
      <c r="A438" s="94"/>
      <c r="B438" s="17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>
      <c r="A439" s="94"/>
      <c r="B439" s="17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2.75">
      <c r="A440" s="94"/>
      <c r="B440" s="17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2.75">
      <c r="A441" s="94"/>
      <c r="B441" s="17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2.75">
      <c r="A442" s="94"/>
      <c r="B442" s="17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2.75">
      <c r="A443" s="94"/>
      <c r="B443" s="17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2.75">
      <c r="A444" s="94"/>
      <c r="B444" s="17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2.75">
      <c r="A445" s="94"/>
      <c r="B445" s="17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2.75">
      <c r="A446" s="94"/>
      <c r="B446" s="17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2.75">
      <c r="A447" s="94"/>
      <c r="B447" s="17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2.75">
      <c r="A448" s="94"/>
      <c r="B448" s="17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2.75">
      <c r="A449" s="94"/>
      <c r="B449" s="17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2.75">
      <c r="A450" s="94"/>
      <c r="B450" s="17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2.75">
      <c r="A451" s="94"/>
      <c r="E451" s="11"/>
      <c r="F451" s="11"/>
      <c r="H451" s="11"/>
      <c r="I451" s="11"/>
      <c r="J451" s="11"/>
      <c r="K451" s="11"/>
      <c r="L451" s="11"/>
    </row>
    <row r="452" spans="5:12" ht="12.75">
      <c r="E452" s="11"/>
      <c r="F452" s="11"/>
      <c r="H452" s="11"/>
      <c r="I452" s="11"/>
      <c r="J452" s="11"/>
      <c r="K452" s="11"/>
      <c r="L452" s="11"/>
    </row>
    <row r="453" spans="8:12" ht="12.75">
      <c r="H453" s="11"/>
      <c r="I453" s="11"/>
      <c r="J453" s="11"/>
      <c r="K453" s="11"/>
      <c r="L453" s="11"/>
    </row>
    <row r="454" spans="8:12" ht="12.75">
      <c r="H454" s="11"/>
      <c r="I454" s="11"/>
      <c r="J454" s="11"/>
      <c r="K454" s="11"/>
      <c r="L454" s="11"/>
    </row>
    <row r="455" spans="8:12" ht="12.75">
      <c r="H455" s="11"/>
      <c r="I455" s="11"/>
      <c r="J455" s="11"/>
      <c r="K455" s="11"/>
      <c r="L455" s="11"/>
    </row>
    <row r="456" spans="8:12" ht="12.75">
      <c r="H456" s="11"/>
      <c r="I456" s="11"/>
      <c r="J456" s="11"/>
      <c r="K456" s="11"/>
      <c r="L456" s="11"/>
    </row>
    <row r="457" spans="8:12" ht="12.75">
      <c r="H457" s="11"/>
      <c r="I457" s="11"/>
      <c r="J457" s="11"/>
      <c r="K457" s="11"/>
      <c r="L457" s="11"/>
    </row>
    <row r="458" spans="8:12" ht="12.75">
      <c r="H458" s="11"/>
      <c r="I458" s="11"/>
      <c r="J458" s="11"/>
      <c r="K458" s="11"/>
      <c r="L458" s="11"/>
    </row>
    <row r="459" spans="8:12" ht="12.75">
      <c r="H459" s="11"/>
      <c r="I459" s="11"/>
      <c r="J459" s="11"/>
      <c r="K459" s="11"/>
      <c r="L459" s="11"/>
    </row>
    <row r="460" spans="8:12" ht="12.75">
      <c r="H460" s="11"/>
      <c r="I460" s="11"/>
      <c r="J460" s="11"/>
      <c r="K460" s="11"/>
      <c r="L460" s="11"/>
    </row>
    <row r="461" spans="8:12" ht="12.75">
      <c r="H461" s="11"/>
      <c r="I461" s="11"/>
      <c r="J461" s="11"/>
      <c r="K461" s="11"/>
      <c r="L461" s="11"/>
    </row>
    <row r="462" spans="8:12" ht="12.75">
      <c r="H462" s="11"/>
      <c r="I462" s="11"/>
      <c r="J462" s="11"/>
      <c r="K462" s="11"/>
      <c r="L462" s="11"/>
    </row>
    <row r="463" spans="8:12" ht="12.75">
      <c r="H463" s="11"/>
      <c r="I463" s="11"/>
      <c r="J463" s="11"/>
      <c r="K463" s="11"/>
      <c r="L463" s="11"/>
    </row>
    <row r="464" spans="8:12" ht="12.75">
      <c r="H464" s="11"/>
      <c r="I464" s="11"/>
      <c r="J464" s="11"/>
      <c r="K464" s="11"/>
      <c r="L464" s="11"/>
    </row>
    <row r="465" spans="8:12" ht="12.75">
      <c r="H465" s="11"/>
      <c r="I465" s="11"/>
      <c r="J465" s="11"/>
      <c r="K465" s="11"/>
      <c r="L465" s="11"/>
    </row>
    <row r="466" spans="8:12" ht="12.75">
      <c r="H466" s="11"/>
      <c r="I466" s="11"/>
      <c r="J466" s="11"/>
      <c r="K466" s="11"/>
      <c r="L466" s="11"/>
    </row>
    <row r="467" spans="8:12" ht="12.75">
      <c r="H467" s="11"/>
      <c r="I467" s="11"/>
      <c r="J467" s="11"/>
      <c r="K467" s="11"/>
      <c r="L467" s="11"/>
    </row>
    <row r="468" spans="8:12" ht="12.75">
      <c r="H468" s="11"/>
      <c r="I468" s="11"/>
      <c r="J468" s="11"/>
      <c r="K468" s="11"/>
      <c r="L468" s="11"/>
    </row>
    <row r="469" spans="8:12" ht="12.75">
      <c r="H469" s="11"/>
      <c r="I469" s="11"/>
      <c r="J469" s="11"/>
      <c r="K469" s="11"/>
      <c r="L469" s="11"/>
    </row>
    <row r="470" spans="8:12" ht="12.75">
      <c r="H470" s="11"/>
      <c r="I470" s="11"/>
      <c r="J470" s="11"/>
      <c r="K470" s="11"/>
      <c r="L470" s="11"/>
    </row>
    <row r="471" spans="8:12" ht="12.75">
      <c r="H471" s="11"/>
      <c r="I471" s="11"/>
      <c r="J471" s="11"/>
      <c r="K471" s="11"/>
      <c r="L471" s="11"/>
    </row>
    <row r="472" spans="8:12" ht="12.75">
      <c r="H472" s="11"/>
      <c r="I472" s="11"/>
      <c r="J472" s="11"/>
      <c r="K472" s="11"/>
      <c r="L472" s="11"/>
    </row>
    <row r="473" spans="8:12" ht="12.75">
      <c r="H473" s="11"/>
      <c r="I473" s="11"/>
      <c r="J473" s="11"/>
      <c r="K473" s="11"/>
      <c r="L473" s="11"/>
    </row>
    <row r="474" spans="8:12" ht="12.75">
      <c r="H474" s="11"/>
      <c r="I474" s="11"/>
      <c r="J474" s="11"/>
      <c r="K474" s="11"/>
      <c r="L474" s="11"/>
    </row>
    <row r="475" spans="8:12" ht="12.75">
      <c r="H475" s="11"/>
      <c r="I475" s="11"/>
      <c r="J475" s="11"/>
      <c r="K475" s="11"/>
      <c r="L475" s="11"/>
    </row>
    <row r="476" spans="8:12" ht="12.75">
      <c r="H476" s="11"/>
      <c r="I476" s="11"/>
      <c r="J476" s="11"/>
      <c r="K476" s="11"/>
      <c r="L476" s="11"/>
    </row>
    <row r="477" spans="8:12" ht="12.75">
      <c r="H477" s="11"/>
      <c r="I477" s="11"/>
      <c r="J477" s="11"/>
      <c r="K477" s="11"/>
      <c r="L477" s="11"/>
    </row>
    <row r="478" spans="8:12" ht="12.75">
      <c r="H478" s="11"/>
      <c r="I478" s="11"/>
      <c r="J478" s="11"/>
      <c r="K478" s="11"/>
      <c r="L478" s="11"/>
    </row>
    <row r="479" spans="8:12" ht="12.75">
      <c r="H479" s="11"/>
      <c r="I479" s="11"/>
      <c r="J479" s="11"/>
      <c r="K479" s="11"/>
      <c r="L479" s="11"/>
    </row>
    <row r="480" spans="8:12" ht="12.75">
      <c r="H480" s="11"/>
      <c r="I480" s="11"/>
      <c r="J480" s="11"/>
      <c r="K480" s="11"/>
      <c r="L480" s="11"/>
    </row>
    <row r="481" spans="8:12" ht="12.75">
      <c r="H481" s="11"/>
      <c r="I481" s="11"/>
      <c r="J481" s="11"/>
      <c r="K481" s="11"/>
      <c r="L481" s="11"/>
    </row>
    <row r="482" spans="8:12" ht="12.75">
      <c r="H482" s="11"/>
      <c r="I482" s="11"/>
      <c r="J482" s="11"/>
      <c r="K482" s="11"/>
      <c r="L482" s="11"/>
    </row>
    <row r="483" spans="8:12" ht="12.75">
      <c r="H483" s="11"/>
      <c r="I483" s="11"/>
      <c r="J483" s="11"/>
      <c r="K483" s="11"/>
      <c r="L483" s="11"/>
    </row>
    <row r="484" spans="8:12" ht="12.75">
      <c r="H484" s="11"/>
      <c r="I484" s="11"/>
      <c r="J484" s="11"/>
      <c r="K484" s="11"/>
      <c r="L484" s="11"/>
    </row>
    <row r="485" spans="9:12" ht="12.75">
      <c r="I485" s="11"/>
      <c r="J485" s="11"/>
      <c r="K485" s="11"/>
      <c r="L485" s="11"/>
    </row>
    <row r="486" spans="9:12" ht="12.75">
      <c r="I486" s="11"/>
      <c r="J486" s="11"/>
      <c r="K486" s="11"/>
      <c r="L486" s="11"/>
    </row>
    <row r="487" spans="9:12" ht="12.75">
      <c r="I487" s="11"/>
      <c r="J487" s="11"/>
      <c r="K487" s="11"/>
      <c r="L487" s="11"/>
    </row>
    <row r="488" spans="9:12" ht="12.75">
      <c r="I488" s="11"/>
      <c r="J488" s="11"/>
      <c r="K488" s="11"/>
      <c r="L488" s="11"/>
    </row>
    <row r="489" spans="9:12" ht="12.75">
      <c r="I489" s="11"/>
      <c r="J489" s="11"/>
      <c r="K489" s="11"/>
      <c r="L489" s="11"/>
    </row>
    <row r="490" spans="9:10" ht="12.75">
      <c r="I490" s="11"/>
      <c r="J490" s="11"/>
    </row>
    <row r="491" spans="9:10" ht="12.75">
      <c r="I491" s="11"/>
      <c r="J491" s="11"/>
    </row>
    <row r="492" spans="9:10" ht="12.75">
      <c r="I492" s="11"/>
      <c r="J492" s="11"/>
    </row>
    <row r="493" spans="9:10" ht="12.75">
      <c r="I493" s="11"/>
      <c r="J493" s="11"/>
    </row>
    <row r="494" ht="12.75">
      <c r="J494" s="11"/>
    </row>
    <row r="495" ht="12.75">
      <c r="J495" s="11"/>
    </row>
    <row r="496" ht="12.75">
      <c r="J496" s="11"/>
    </row>
    <row r="497" ht="12.75">
      <c r="J497" s="11"/>
    </row>
    <row r="498" ht="12.75">
      <c r="J498" s="11"/>
    </row>
    <row r="499" ht="12.75">
      <c r="J499" s="11"/>
    </row>
    <row r="500" ht="12.75">
      <c r="J500" s="11"/>
    </row>
    <row r="501" ht="12.75">
      <c r="J501" s="11"/>
    </row>
    <row r="502" ht="12.75">
      <c r="J502" s="11"/>
    </row>
    <row r="503" ht="12.75">
      <c r="J503" s="11"/>
    </row>
    <row r="504" ht="12.75">
      <c r="J504" s="11"/>
    </row>
    <row r="505" ht="12.75">
      <c r="J505" s="11"/>
    </row>
    <row r="506" ht="12.75">
      <c r="J506" s="11"/>
    </row>
  </sheetData>
  <sheetProtection/>
  <mergeCells count="2">
    <mergeCell ref="A1:L1"/>
    <mergeCell ref="A5:IV5"/>
  </mergeCells>
  <printOptions horizontalCentered="1"/>
  <pageMargins left="0.1968503937007874" right="0.1968503937007874" top="0.35" bottom="0.23" header="0.24" footer="0.16"/>
  <pageSetup firstPageNumber="3" useFirstPageNumber="1" horizontalDpi="300" verticalDpi="300" orientation="landscape" paperSize="9" scale="90" r:id="rId1"/>
  <headerFooter alignWithMargins="0">
    <oddFooter>&amp;R&amp;P</oddFooter>
  </headerFooter>
  <ignoredErrors>
    <ignoredError sqref="D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2019-10-16T14:25:32Z</cp:lastPrinted>
  <dcterms:created xsi:type="dcterms:W3CDTF">2013-09-11T11:00:21Z</dcterms:created>
  <dcterms:modified xsi:type="dcterms:W3CDTF">2020-09-30T11:40:39Z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