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75" activeTab="4"/>
  </bookViews>
  <sheets>
    <sheet name="SAŽETAK" sheetId="1" r:id="rId1"/>
    <sheet name=" Račun prihoda i rashoda" sheetId="2" r:id="rId2"/>
    <sheet name="Rashodi prema funkcijskoj kl" sheetId="3" r:id="rId3"/>
    <sheet name="Račun financiranja" sheetId="4" r:id="rId4"/>
    <sheet name="POSEBNI DIO" sheetId="5" r:id="rId5"/>
    <sheet name="List2" sheetId="6" r:id="rId6"/>
  </sheets>
  <definedNames/>
  <calcPr fullCalcOnLoad="1"/>
</workbook>
</file>

<file path=xl/sharedStrings.xml><?xml version="1.0" encoding="utf-8"?>
<sst xmlns="http://schemas.openxmlformats.org/spreadsheetml/2006/main" count="844" uniqueCount="274">
  <si>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</si>
  <si>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</si>
  <si>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</si>
  <si>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</si>
  <si>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</si>
  <si>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</si>
  <si>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</si>
  <si>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</si>
  <si>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</si>
  <si>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</si>
  <si>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</si>
  <si>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</si>
  <si>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</si>
  <si>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</si>
  <si>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</si>
  <si>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</si>
  <si>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</si>
  <si>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</si>
  <si>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</si>
  <si>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</si>
  <si>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</si>
  <si>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</si>
  <si>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</si>
  <si>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</si>
  <si>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</si>
  <si>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</si>
  <si>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</si>
  <si>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</si>
  <si>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</si>
  <si>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</si>
  <si>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</si>
  <si>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</si>
  <si>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</si>
  <si>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</si>
  <si>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</si>
  <si>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</si>
  <si>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</si>
  <si>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</si>
  <si>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</si>
  <si>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</si>
  <si>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</si>
  <si>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</si>
  <si>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</si>
  <si>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Izvršenje 2021.**</t>
  </si>
  <si>
    <t>Plan 2022.**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</si>
  <si>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</si>
  <si>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</si>
  <si>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</si>
  <si>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</si>
  <si>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</si>
  <si>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</si>
  <si>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</si>
  <si>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Pomoći iz inozemstva i od subjekata unutar općeg proračuna</t>
  </si>
  <si>
    <t>Prihodi iz nadležnog proračuna i od HZZO-a temeljem ugovornih obveza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</si>
  <si>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</si>
  <si>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</si>
  <si>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</si>
  <si>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 val="single"/>
        <sz val="9"/>
        <color indexed="8"/>
        <rFont val="Arial"/>
        <family val="2"/>
      </rPr>
      <t>u kunama i u eurima</t>
    </r>
    <r>
      <rPr>
        <b/>
        <i/>
        <sz val="9"/>
        <color indexed="8"/>
        <rFont val="Arial"/>
        <family val="2"/>
      </rPr>
      <t>.</t>
    </r>
  </si>
  <si>
    <t>Naziv</t>
  </si>
  <si>
    <t>08 Rekreacija, kultura i religija</t>
  </si>
  <si>
    <t>082 Službe kulture</t>
  </si>
  <si>
    <t>*Napomena: Gacko pučko otvoreno učilište Otočac nema zaduživanja, kredita niti zajmova.</t>
  </si>
  <si>
    <t>0/0</t>
  </si>
  <si>
    <t>5.934.110/787.592</t>
  </si>
  <si>
    <t>5.934.110/787.590</t>
  </si>
  <si>
    <t>5.934.110/787.591</t>
  </si>
  <si>
    <t>2.194.193/291.219</t>
  </si>
  <si>
    <t>291.219/2.194.193</t>
  </si>
  <si>
    <t>286.282/2.156.991</t>
  </si>
  <si>
    <t>280.364/2.112.401</t>
  </si>
  <si>
    <t>5.918/44.590</t>
  </si>
  <si>
    <t>4.938/37.202</t>
  </si>
  <si>
    <t>13.272/100.000</t>
  </si>
  <si>
    <t>20.519/154.600</t>
  </si>
  <si>
    <t>920.315/6.934.110</t>
  </si>
  <si>
    <t>350.565/2.641.330</t>
  </si>
  <si>
    <t>569.750/4.292.780</t>
  </si>
  <si>
    <t>907.042/6.834.110</t>
  </si>
  <si>
    <t>Tekuće pomoći iz državnog proračuna</t>
  </si>
  <si>
    <t>Kapitalne pomoći iz državnog proračuna</t>
  </si>
  <si>
    <t>Tekuće pomoći od institucija i tijela EU</t>
  </si>
  <si>
    <t>Prihodi od upravnih i administrativnih pristojbi, pristojbi po posebnim propisima i naknada</t>
  </si>
  <si>
    <t>Sufinanciranje cijene usluge, participacije i sl.</t>
  </si>
  <si>
    <t>Prihodi od prodaje proizvoda i robe te pruženih usluga i prihodi od donacija</t>
  </si>
  <si>
    <t>Prihodi od pruženih usluga</t>
  </si>
  <si>
    <t xml:space="preserve">Tekuće donacije </t>
  </si>
  <si>
    <t>Financijski rashodi</t>
  </si>
  <si>
    <t>Rashodi za dodatna ulaganja na nefinancijskoj imovini</t>
  </si>
  <si>
    <t>Opći prihodi i primici - tekuće pomoći</t>
  </si>
  <si>
    <t>Opći prihodi i primici kapitalne pomoći</t>
  </si>
  <si>
    <t>Prihodi od imovine</t>
  </si>
  <si>
    <t>Kamate na depozite po viđenju</t>
  </si>
  <si>
    <t>497.475/66.026</t>
  </si>
  <si>
    <t>464.001/61.584</t>
  </si>
  <si>
    <t>14.000/1.858</t>
  </si>
  <si>
    <t>19.474/2.585</t>
  </si>
  <si>
    <t>3/0,40</t>
  </si>
  <si>
    <t>42.620/5.657</t>
  </si>
  <si>
    <t>7.000/929</t>
  </si>
  <si>
    <t>1.465.816/194.547</t>
  </si>
  <si>
    <t>73.322/9.732</t>
  </si>
  <si>
    <t>1.539.138/204.279</t>
  </si>
  <si>
    <t>114.957/15.257</t>
  </si>
  <si>
    <t>107.957/14.328</t>
  </si>
  <si>
    <t>1.133.016/150.377</t>
  </si>
  <si>
    <t>1.072.752/142.379</t>
  </si>
  <si>
    <t>45.710/6.067</t>
  </si>
  <si>
    <t>14.555/1.932</t>
  </si>
  <si>
    <t>973.589/129.217</t>
  </si>
  <si>
    <t>393.064/52.169</t>
  </si>
  <si>
    <t>50.000/6.636</t>
  </si>
  <si>
    <t>67.021/8.895</t>
  </si>
  <si>
    <t>258.585/34.320</t>
  </si>
  <si>
    <t>200.000/26.545</t>
  </si>
  <si>
    <t>4.919/653</t>
  </si>
  <si>
    <t>5.797/769</t>
  </si>
  <si>
    <t>2.112.401/280.364</t>
  </si>
  <si>
    <t>23.322/3.095</t>
  </si>
  <si>
    <t>21.268/2.823</t>
  </si>
  <si>
    <t>44.590/5.918</t>
  </si>
  <si>
    <t>1.069.510/141.948</t>
  </si>
  <si>
    <t>2.519.000/334.329</t>
  </si>
  <si>
    <t>46.000/6.105</t>
  </si>
  <si>
    <t>100/13</t>
  </si>
  <si>
    <t>62.000/8.229</t>
  </si>
  <si>
    <t>125.500/16.657</t>
  </si>
  <si>
    <t>12.000/1.593</t>
  </si>
  <si>
    <t>1.977.670/262.482</t>
  </si>
  <si>
    <t>1.022.330/135.687</t>
  </si>
  <si>
    <t>3.634.510/482.382</t>
  </si>
  <si>
    <t>137.500/18.249</t>
  </si>
  <si>
    <t>3.000.000/398.168</t>
  </si>
  <si>
    <t>6.834.110/907.042</t>
  </si>
  <si>
    <t>1.231.970/163.511</t>
  </si>
  <si>
    <t>53.000/7.034</t>
  </si>
  <si>
    <t>8.000/1.062</t>
  </si>
  <si>
    <t>1.107.810/147.032</t>
  </si>
  <si>
    <t>8.700/1.155</t>
  </si>
  <si>
    <t>20.000/2.654</t>
  </si>
  <si>
    <t>11.000/1.460</t>
  </si>
  <si>
    <t>152.330/20.218</t>
  </si>
  <si>
    <t>850.000/112.814</t>
  </si>
  <si>
    <t>2.500.000/331.807</t>
  </si>
  <si>
    <t>31.000/4.114</t>
  </si>
  <si>
    <t>3.350.000/446.621</t>
  </si>
  <si>
    <t>3.381.000/448.736</t>
  </si>
  <si>
    <t>42.000/5.574</t>
  </si>
  <si>
    <t>4.000/531</t>
  </si>
  <si>
    <t>745.700/98.971</t>
  </si>
  <si>
    <t>Sufinanciranje cijene usluge, participacije i sl. i prihodi od pruženih usluga</t>
  </si>
  <si>
    <t>187.500/24.886</t>
  </si>
  <si>
    <t>2.217.440/294.305</t>
  </si>
  <si>
    <t>1.326.970/176.119</t>
  </si>
  <si>
    <t>3.553.110/471.579</t>
  </si>
  <si>
    <t>PROGRAM 1001</t>
  </si>
  <si>
    <t>FINANCIRANJE REDOVNE DJELATNOSTI</t>
  </si>
  <si>
    <t>Aktivnost A100001</t>
  </si>
  <si>
    <t>Izvor financiranja 11</t>
  </si>
  <si>
    <t>Izvor financiranja 53</t>
  </si>
  <si>
    <t>PROGRAM 1002</t>
  </si>
  <si>
    <t>MUZEJSKO-GALERIJSKA DJELATNOST</t>
  </si>
  <si>
    <t>Aktivnost A100002</t>
  </si>
  <si>
    <t>Izvor financiranja 32</t>
  </si>
  <si>
    <t>PROGRAM 1003</t>
  </si>
  <si>
    <t>Aktivnost A100003</t>
  </si>
  <si>
    <t>KULTURNO-UMJETNIČKI AMATERIZAM</t>
  </si>
  <si>
    <t>PROGRAM 1004</t>
  </si>
  <si>
    <t>Aktivnost A100004</t>
  </si>
  <si>
    <t>LIKOVNA KOLONIJA "LIKOM GACKE"</t>
  </si>
  <si>
    <t>PROGRAM 1005</t>
  </si>
  <si>
    <t>Aktivnost A100005</t>
  </si>
  <si>
    <t>AMATERSKO KAZALIŠTE "ARUPIUM"</t>
  </si>
  <si>
    <t xml:space="preserve">Sufinanciranje cijene usluge, participacije i sl. </t>
  </si>
  <si>
    <t>PROGRAM 1006</t>
  </si>
  <si>
    <t>Aktivnost A100006</t>
  </si>
  <si>
    <t>FD "OTOČAC"</t>
  </si>
  <si>
    <t>PROGRAM 1007</t>
  </si>
  <si>
    <t>Aktivnost A100007</t>
  </si>
  <si>
    <t>GLAZBENA ŠKOLA</t>
  </si>
  <si>
    <t>PROGRAM 1008</t>
  </si>
  <si>
    <t>Aktivnost A100008</t>
  </si>
  <si>
    <t>SMOTRA FOLKLORA OTOČAC</t>
  </si>
  <si>
    <t>Izvor financiranja 62</t>
  </si>
  <si>
    <t>PROGRAM 1009</t>
  </si>
  <si>
    <t>Aktivnost A100009</t>
  </si>
  <si>
    <t>KINOTEČNA DJELATNOST</t>
  </si>
  <si>
    <t>PROGRAM 1010</t>
  </si>
  <si>
    <t>Aktivnost A100010</t>
  </si>
  <si>
    <t>TAMBURAŠKI ORKESTAR</t>
  </si>
  <si>
    <t>PROGRAM 1011</t>
  </si>
  <si>
    <t>Aktivnost A100011</t>
  </si>
  <si>
    <t>IZVOĐENJE PREDSTAVA GOSTUJUĆIH KAZALIŠTA</t>
  </si>
  <si>
    <t>PROGRAM 1012</t>
  </si>
  <si>
    <t>Aktivnost A100012</t>
  </si>
  <si>
    <t>CIKLUS IZLOŽBI "LIKOVNI UMJETNICI U MUZEJU"</t>
  </si>
  <si>
    <t>PROGRAM 1013</t>
  </si>
  <si>
    <t>Aktivnost A100013</t>
  </si>
  <si>
    <t>PROGRAM 1014</t>
  </si>
  <si>
    <t>Aktivnost A100014</t>
  </si>
  <si>
    <t>PREVENTIVNA ZAŠTITA MUZEJSKIH PREDMETA</t>
  </si>
  <si>
    <t>PROGRAM 1015</t>
  </si>
  <si>
    <t>Aktivnost A100015</t>
  </si>
  <si>
    <t>DJEČJA NOVA GODINA</t>
  </si>
  <si>
    <t>PROGRAM 1016</t>
  </si>
  <si>
    <t>Aktivnost A100016</t>
  </si>
  <si>
    <t>FESTIVAL ZNANOSTI</t>
  </si>
  <si>
    <t>PROGRAM 1017</t>
  </si>
  <si>
    <t>Aktivnost A100017</t>
  </si>
  <si>
    <t>LJETNO KINO: FILMOVI NA OTVORENOM</t>
  </si>
  <si>
    <t>PROGRAM 1018</t>
  </si>
  <si>
    <t>Aktivnost A100018</t>
  </si>
  <si>
    <t>PREVENTIVANA ZAŠTITA NEPOKRETNIH KULTURNIH DOBARA</t>
  </si>
  <si>
    <t>RAZVOJ PUBLIKE U KULTURI: RADIONICE IZRADE KULISA</t>
  </si>
  <si>
    <t>PROGRAM 1020</t>
  </si>
  <si>
    <t>Aktivnost A100020</t>
  </si>
  <si>
    <t>PROGRAM 1019</t>
  </si>
  <si>
    <t>Aktivnost A100019</t>
  </si>
  <si>
    <t xml:space="preserve">NOĆ MUZEJA </t>
  </si>
  <si>
    <t>ERASMUS+ NETWORK OF UNESCO CULTURAL SPACES</t>
  </si>
  <si>
    <t>Aktivnost E011001</t>
  </si>
  <si>
    <t>Izvor financiranja 81</t>
  </si>
  <si>
    <t>TEKUĆI PROJEKT T100001</t>
  </si>
  <si>
    <t>ARHEOLOŠKO ISTRAŽIVANJE I KONZERVACIJA NALAZIŠTA OSTACI STAROG GRADA OTOČCA</t>
  </si>
  <si>
    <t>TEKUĆI PROJEKT T100002</t>
  </si>
  <si>
    <t>TEKUĆI PROJEKT T100003</t>
  </si>
  <si>
    <t>TEKUĆI PROJEKT T100004</t>
  </si>
  <si>
    <t>CENTAR DINARSKE KULTURNE ZONE</t>
  </si>
  <si>
    <t>TEKUĆI PROJEKT T100005</t>
  </si>
  <si>
    <t>IZRADA NOŠNJE</t>
  </si>
  <si>
    <t>TEKUĆI PROJEKT T100006</t>
  </si>
  <si>
    <t>SEMINAR TRADICIJSKOG PJEVANJA I PLESA DINARSKE ZONE</t>
  </si>
  <si>
    <t>TEKUĆI PROJEKT T100007</t>
  </si>
  <si>
    <t>DJEČJA RADIONICA MAŠTINA</t>
  </si>
  <si>
    <t>TEKUĆI PROJEKT T100008</t>
  </si>
  <si>
    <t>SAKRALNA BAŠTINA GRADA OTOČCA - TISAK</t>
  </si>
  <si>
    <t>TEKUĆI PROJEKT T100009</t>
  </si>
  <si>
    <t>RADIONICA IZRADE GACKE PLAVI</t>
  </si>
  <si>
    <t>TEKUĆI PROJEKT T100010</t>
  </si>
  <si>
    <t>RADIONICA SVIRANJA DANGUBICE</t>
  </si>
  <si>
    <t>TEKUĆI PROJEKT T100011</t>
  </si>
  <si>
    <t>NEMATERIJALNA BAŠTINA KAO POTENCIJAL RAZVOJA</t>
  </si>
  <si>
    <t>TEKUĆI PROJEKT T100012</t>
  </si>
  <si>
    <t>ARHEOLOŠKA TOPOGRAFIJA GRADA OTOČCA</t>
  </si>
  <si>
    <t>TEKUĆI PROJEKT T100013</t>
  </si>
  <si>
    <t>KONZERVACIJA POKRETNIH NALAZA</t>
  </si>
  <si>
    <t>TEKUĆI PROJEKT T100014</t>
  </si>
  <si>
    <t>KONZERVACIJA MITREJA</t>
  </si>
  <si>
    <t>Kapitalni projekt K100002</t>
  </si>
  <si>
    <t>REPARACIJA I NABAVA ŽIČANIH INSTRUMENATA</t>
  </si>
  <si>
    <t>Kapitalni projekt K100004</t>
  </si>
  <si>
    <t>SANACIJA ZGRADE GACKOG PUČKOG OTVORENOG UČILIŠTA OTOČAC - MUZEJ GACKE</t>
  </si>
  <si>
    <t>Izvor financiranja 12</t>
  </si>
  <si>
    <t>Izvor financiranja 55</t>
  </si>
  <si>
    <t>Kapitalni projekt K100005</t>
  </si>
  <si>
    <t>NABAVA INFORMATIČKE OPREME</t>
  </si>
  <si>
    <t xml:space="preserve">SMOTRA DJEČJEG IZVORNOG FOLKLORA OTOČAC </t>
  </si>
  <si>
    <t xml:space="preserve">SMOTRA MALIH VOKALNIH SASTAVA OTOČAC </t>
  </si>
  <si>
    <t>SMOTRA MALIH VOKALNIH SASTAVA OTOČAC</t>
  </si>
  <si>
    <t>MEĐUNARODNI DAN MUZEJA</t>
  </si>
  <si>
    <t>37. SUSRETI LIKOVNIH STVARALACA</t>
  </si>
  <si>
    <t>38. SUSRETI LIKOVNIH STVARALACA</t>
  </si>
  <si>
    <t>TISAK MONOGRAFIJE "INDUSTRIJA I INDUSTRIJSKA BAŠTINA GRADA OTOČCA"</t>
  </si>
  <si>
    <t>RADIONICA TRADICIONALNIH RUKOTVORINA - IZRADA COKLJI I SUKNENIH ČARAPA</t>
  </si>
  <si>
    <t>DJEČJI MASKIRNI BALOVI I OBILJEŽAVANJE SV. NIKOLE</t>
  </si>
  <si>
    <t>Izvršenje 2021. u kn</t>
  </si>
  <si>
    <t>Izvršenje 2021. u eur</t>
  </si>
  <si>
    <t>Izvor financiranja 71</t>
  </si>
  <si>
    <t>OBILJEŽAVANJE 60. OBLJETNICE GPOU-A</t>
  </si>
  <si>
    <t>GOSTOVANJE FD OTOČAC GPOU-A NA SMOTRAMA</t>
  </si>
  <si>
    <t>UPOTREBA MELIZAMA I UKRASA U TAMBURAŠKOJ TRADICIJSKOJ GLAZBI</t>
  </si>
  <si>
    <t>MUZEJ GACKE ONLINE</t>
  </si>
  <si>
    <t>SUDJELOVANJE ČLANOVA FD OTOČAC NA SEMINARIMA</t>
  </si>
  <si>
    <t>Plan 2022. u kn</t>
  </si>
  <si>
    <t>Plan 2022. u eur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</si>
</sst>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i/>
      <sz val="9"/>
      <color indexed="8"/>
      <name val="Arial"/>
      <family val="2"/>
    </font>
    <font>
      <b/>
      <i/>
      <u val="single"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 horizontal="right" wrapText="1"/>
    </xf>
    <xf numFmtId="0" fontId="12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 quotePrefix="1">
      <alignment horizontal="left" vertical="center"/>
    </xf>
    <xf numFmtId="0" fontId="11" fillId="33" borderId="10" xfId="0" applyFont="1" applyFill="1" applyBorder="1" applyAlignment="1" quotePrefix="1">
      <alignment horizontal="left" vertical="center"/>
    </xf>
    <xf numFmtId="0" fontId="12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 quotePrefix="1">
      <alignment horizontal="left" vertical="center" wrapText="1"/>
    </xf>
    <xf numFmtId="0" fontId="8" fillId="0" borderId="0" xfId="0" applyFont="1" applyAlignment="1" quotePrefix="1">
      <alignment horizontal="left" wrapText="1"/>
    </xf>
    <xf numFmtId="0" fontId="9" fillId="0" borderId="0" xfId="0" applyFont="1" applyAlignment="1">
      <alignment wrapText="1"/>
    </xf>
    <xf numFmtId="3" fontId="6" fillId="0" borderId="0" xfId="0" applyNumberFormat="1" applyFont="1" applyAlignment="1">
      <alignment horizontal="right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 horizontal="center" vertical="center" wrapText="1"/>
    </xf>
    <xf numFmtId="0" fontId="12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 quotePrefix="1">
      <alignment horizontal="left" vertical="center"/>
    </xf>
    <xf numFmtId="0" fontId="7" fillId="33" borderId="12" xfId="0" applyFont="1" applyFill="1" applyBorder="1" applyAlignment="1">
      <alignment horizontal="left" vertical="center" wrapText="1"/>
    </xf>
    <xf numFmtId="0" fontId="7" fillId="0" borderId="13" xfId="0" applyFont="1" applyBorder="1" applyAlignment="1" quotePrefix="1">
      <alignment horizontal="left" wrapText="1"/>
    </xf>
    <xf numFmtId="0" fontId="7" fillId="0" borderId="14" xfId="0" applyFont="1" applyBorder="1" applyAlignment="1" quotePrefix="1">
      <alignment horizontal="left" wrapText="1"/>
    </xf>
    <xf numFmtId="0" fontId="7" fillId="0" borderId="14" xfId="0" applyFont="1" applyBorder="1" applyAlignment="1" quotePrefix="1">
      <alignment horizontal="center" wrapText="1"/>
    </xf>
    <xf numFmtId="0" fontId="7" fillId="0" borderId="14" xfId="0" applyFont="1" applyBorder="1" applyAlignment="1" quotePrefix="1">
      <alignment horizontal="left"/>
    </xf>
    <xf numFmtId="3" fontId="7" fillId="2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3" fontId="7" fillId="2" borderId="10" xfId="0" applyNumberFormat="1" applyFont="1" applyFill="1" applyBorder="1" applyAlignment="1">
      <alignment horizontal="right" wrapText="1"/>
    </xf>
    <xf numFmtId="3" fontId="7" fillId="34" borderId="13" xfId="0" applyNumberFormat="1" applyFont="1" applyFill="1" applyBorder="1" applyAlignment="1" quotePrefix="1">
      <alignment horizontal="right"/>
    </xf>
    <xf numFmtId="3" fontId="7" fillId="34" borderId="10" xfId="0" applyNumberFormat="1" applyFont="1" applyFill="1" applyBorder="1" applyAlignment="1">
      <alignment horizontal="right" wrapText="1"/>
    </xf>
    <xf numFmtId="3" fontId="7" fillId="2" borderId="13" xfId="0" applyNumberFormat="1" applyFont="1" applyFill="1" applyBorder="1" applyAlignment="1" quotePrefix="1">
      <alignment horizontal="right"/>
    </xf>
    <xf numFmtId="0" fontId="53" fillId="0" borderId="11" xfId="0" applyFont="1" applyBorder="1" applyAlignment="1">
      <alignment horizontal="right" vertical="center"/>
    </xf>
    <xf numFmtId="0" fontId="12" fillId="2" borderId="13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vertical="center"/>
    </xf>
    <xf numFmtId="4" fontId="3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4" fontId="7" fillId="34" borderId="12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3" fontId="3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7" fillId="34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0" fillId="33" borderId="10" xfId="0" applyFont="1" applyFill="1" applyBorder="1" applyAlignment="1" quotePrefix="1">
      <alignment horizontal="left" vertical="center" wrapText="1"/>
    </xf>
    <xf numFmtId="3" fontId="7" fillId="33" borderId="12" xfId="0" applyNumberFormat="1" applyFont="1" applyFill="1" applyBorder="1" applyAlignment="1">
      <alignment horizontal="right"/>
    </xf>
    <xf numFmtId="3" fontId="7" fillId="33" borderId="10" xfId="0" applyNumberFormat="1" applyFont="1" applyFill="1" applyBorder="1" applyAlignment="1">
      <alignment horizontal="right"/>
    </xf>
    <xf numFmtId="0" fontId="51" fillId="0" borderId="0" xfId="0" applyFont="1" applyAlignment="1">
      <alignment/>
    </xf>
    <xf numFmtId="0" fontId="4" fillId="33" borderId="10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left" vertical="center" wrapText="1" indent="1"/>
    </xf>
    <xf numFmtId="0" fontId="4" fillId="33" borderId="14" xfId="0" applyFont="1" applyFill="1" applyBorder="1" applyAlignment="1">
      <alignment horizontal="left" vertical="center" wrapText="1" indent="1"/>
    </xf>
    <xf numFmtId="0" fontId="4" fillId="33" borderId="12" xfId="0" applyFont="1" applyFill="1" applyBorder="1" applyAlignment="1">
      <alignment horizontal="left" vertical="center" wrapText="1" indent="1"/>
    </xf>
    <xf numFmtId="0" fontId="12" fillId="33" borderId="12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right" wrapText="1"/>
    </xf>
    <xf numFmtId="4" fontId="7" fillId="33" borderId="12" xfId="0" applyNumberFormat="1" applyFont="1" applyFill="1" applyBorder="1" applyAlignment="1">
      <alignment horizontal="right"/>
    </xf>
    <xf numFmtId="4" fontId="7" fillId="33" borderId="10" xfId="0" applyNumberFormat="1" applyFont="1" applyFill="1" applyBorder="1" applyAlignment="1">
      <alignment horizontal="right"/>
    </xf>
    <xf numFmtId="4" fontId="7" fillId="33" borderId="10" xfId="0" applyNumberFormat="1" applyFont="1" applyFill="1" applyBorder="1" applyAlignment="1">
      <alignment horizontal="right" wrapText="1"/>
    </xf>
    <xf numFmtId="0" fontId="4" fillId="33" borderId="12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 indent="1"/>
    </xf>
    <xf numFmtId="0" fontId="7" fillId="33" borderId="12" xfId="0" applyFont="1" applyFill="1" applyBorder="1" applyAlignment="1">
      <alignment horizontal="left" vertical="center" wrapText="1" indent="1"/>
    </xf>
    <xf numFmtId="0" fontId="10" fillId="33" borderId="0" xfId="0" applyFont="1" applyFill="1" applyAlignment="1" quotePrefix="1">
      <alignment horizontal="left" vertical="center"/>
    </xf>
    <xf numFmtId="0" fontId="11" fillId="33" borderId="0" xfId="0" applyFont="1" applyFill="1" applyAlignment="1" quotePrefix="1">
      <alignment horizontal="left" vertical="center"/>
    </xf>
    <xf numFmtId="0" fontId="11" fillId="33" borderId="0" xfId="0" applyFont="1" applyFill="1" applyAlignment="1" quotePrefix="1">
      <alignment horizontal="left" vertical="center" wrapText="1"/>
    </xf>
    <xf numFmtId="3" fontId="4" fillId="33" borderId="0" xfId="0" applyNumberFormat="1" applyFont="1" applyFill="1" applyAlignment="1">
      <alignment horizontal="right"/>
    </xf>
    <xf numFmtId="0" fontId="39" fillId="0" borderId="2" xfId="41" applyFill="1" applyAlignment="1">
      <alignment/>
    </xf>
    <xf numFmtId="0" fontId="12" fillId="0" borderId="13" xfId="0" applyFont="1" applyBorder="1" applyAlignment="1" quotePrefix="1">
      <alignment horizontal="left" vertical="center" wrapText="1"/>
    </xf>
    <xf numFmtId="0" fontId="10" fillId="0" borderId="14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4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vertical="center" wrapText="1"/>
    </xf>
    <xf numFmtId="0" fontId="10" fillId="2" borderId="14" xfId="0" applyFont="1" applyFill="1" applyBorder="1" applyAlignment="1">
      <alignment vertical="center"/>
    </xf>
    <xf numFmtId="0" fontId="12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vertical="center"/>
    </xf>
    <xf numFmtId="0" fontId="12" fillId="0" borderId="13" xfId="0" applyFont="1" applyBorder="1" applyAlignment="1" quotePrefix="1">
      <alignment horizontal="left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2" borderId="13" xfId="0" applyFont="1" applyFill="1" applyBorder="1" applyAlignment="1" quotePrefix="1">
      <alignment horizontal="left" vertical="center" wrapText="1"/>
    </xf>
    <xf numFmtId="0" fontId="16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7" fillId="34" borderId="13" xfId="0" applyFont="1" applyFill="1" applyBorder="1" applyAlignment="1">
      <alignment horizontal="left" vertical="center" wrapText="1"/>
    </xf>
    <xf numFmtId="0" fontId="7" fillId="34" borderId="14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54" fillId="0" borderId="0" xfId="0" applyFont="1" applyAlignment="1">
      <alignment vertical="center" wrapText="1"/>
    </xf>
    <xf numFmtId="0" fontId="20" fillId="33" borderId="13" xfId="0" applyFont="1" applyFill="1" applyBorder="1" applyAlignment="1">
      <alignment horizontal="left" vertical="center" wrapText="1"/>
    </xf>
    <xf numFmtId="0" fontId="20" fillId="33" borderId="14" xfId="0" applyFont="1" applyFill="1" applyBorder="1" applyAlignment="1">
      <alignment horizontal="left" vertical="center" wrapText="1"/>
    </xf>
    <xf numFmtId="0" fontId="20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 indent="1"/>
    </xf>
    <xf numFmtId="0" fontId="4" fillId="33" borderId="14" xfId="0" applyFont="1" applyFill="1" applyBorder="1" applyAlignment="1">
      <alignment horizontal="left" vertical="center" wrapText="1" indent="1"/>
    </xf>
    <xf numFmtId="0" fontId="4" fillId="33" borderId="12" xfId="0" applyFont="1" applyFill="1" applyBorder="1" applyAlignment="1">
      <alignment horizontal="left" vertical="center" wrapText="1" inden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56" fillId="34" borderId="14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N24" sqref="N24"/>
    </sheetView>
  </sheetViews>
  <sheetFormatPr defaultColWidth="9.140625" defaultRowHeight="15"/>
  <cols>
    <col min="5" max="10" width="25.28125" style="0" customWidth="1"/>
  </cols>
  <sheetData>
    <row r="1" spans="1:10" ht="42" customHeight="1">
      <c r="A1" s="79" t="s">
        <v>54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8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>
      <c r="A3" s="79" t="s">
        <v>33</v>
      </c>
      <c r="B3" s="79"/>
      <c r="C3" s="79"/>
      <c r="D3" s="79"/>
      <c r="E3" s="79"/>
      <c r="F3" s="79"/>
      <c r="G3" s="79"/>
      <c r="H3" s="79"/>
      <c r="I3" s="81"/>
      <c r="J3" s="81"/>
    </row>
    <row r="4" spans="1:10" ht="18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8" customHeight="1">
      <c r="A5" s="79" t="s">
        <v>41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ht="18">
      <c r="A6" s="1"/>
      <c r="B6" s="2"/>
      <c r="C6" s="2"/>
      <c r="D6" s="2"/>
      <c r="E6" s="7"/>
      <c r="F6" s="8"/>
      <c r="G6" s="8"/>
      <c r="H6" s="8"/>
      <c r="I6" s="8"/>
      <c r="J6" s="40" t="s">
        <v>46</v>
      </c>
    </row>
    <row r="7" spans="1:10" ht="25.5">
      <c r="A7" s="29"/>
      <c r="B7" s="30"/>
      <c r="C7" s="30"/>
      <c r="D7" s="31"/>
      <c r="E7" s="32"/>
      <c r="F7" s="4" t="s">
        <v>43</v>
      </c>
      <c r="G7" s="4" t="s">
        <v>44</v>
      </c>
      <c r="H7" s="4" t="s">
        <v>49</v>
      </c>
      <c r="I7" s="4" t="s">
        <v>50</v>
      </c>
      <c r="J7" s="4" t="s">
        <v>51</v>
      </c>
    </row>
    <row r="8" spans="1:10" ht="15">
      <c r="A8" s="82" t="s">
        <v>0</v>
      </c>
      <c r="B8" s="83"/>
      <c r="C8" s="83"/>
      <c r="D8" s="83"/>
      <c r="E8" s="84"/>
      <c r="F8" s="33" t="s">
        <v>67</v>
      </c>
      <c r="G8" s="33" t="s">
        <v>77</v>
      </c>
      <c r="H8" s="33">
        <v>957839</v>
      </c>
      <c r="I8" s="33">
        <v>894684</v>
      </c>
      <c r="J8" s="33">
        <v>1030659</v>
      </c>
    </row>
    <row r="9" spans="1:10" ht="15">
      <c r="A9" s="85" t="s">
        <v>1</v>
      </c>
      <c r="B9" s="78"/>
      <c r="C9" s="78"/>
      <c r="D9" s="78"/>
      <c r="E9" s="86"/>
      <c r="F9" s="34" t="s">
        <v>67</v>
      </c>
      <c r="G9" s="34" t="s">
        <v>77</v>
      </c>
      <c r="H9" s="34">
        <v>957839</v>
      </c>
      <c r="I9" s="34">
        <v>894684</v>
      </c>
      <c r="J9" s="34">
        <v>1030659</v>
      </c>
    </row>
    <row r="10" spans="1:10" ht="15">
      <c r="A10" s="87" t="s">
        <v>2</v>
      </c>
      <c r="B10" s="86"/>
      <c r="C10" s="86"/>
      <c r="D10" s="86"/>
      <c r="E10" s="86"/>
      <c r="F10" s="34" t="s">
        <v>62</v>
      </c>
      <c r="G10" s="34" t="s">
        <v>62</v>
      </c>
      <c r="H10" s="34">
        <v>0</v>
      </c>
      <c r="I10" s="34">
        <v>0</v>
      </c>
      <c r="J10" s="34">
        <v>0</v>
      </c>
    </row>
    <row r="11" spans="1:10" ht="15">
      <c r="A11" s="41" t="s">
        <v>3</v>
      </c>
      <c r="B11" s="42"/>
      <c r="C11" s="42"/>
      <c r="D11" s="42"/>
      <c r="E11" s="42"/>
      <c r="F11" s="33" t="s">
        <v>68</v>
      </c>
      <c r="G11" s="33" t="s">
        <v>74</v>
      </c>
      <c r="H11" s="33">
        <v>983057</v>
      </c>
      <c r="I11" s="33">
        <v>894684</v>
      </c>
      <c r="J11" s="33">
        <v>1030659</v>
      </c>
    </row>
    <row r="12" spans="1:10" ht="15">
      <c r="A12" s="77" t="s">
        <v>4</v>
      </c>
      <c r="B12" s="78"/>
      <c r="C12" s="78"/>
      <c r="D12" s="78"/>
      <c r="E12" s="78"/>
      <c r="F12" s="34" t="s">
        <v>69</v>
      </c>
      <c r="G12" s="34" t="s">
        <v>76</v>
      </c>
      <c r="H12" s="34">
        <v>509236</v>
      </c>
      <c r="I12" s="34">
        <v>424447</v>
      </c>
      <c r="J12" s="35">
        <v>429026</v>
      </c>
    </row>
    <row r="13" spans="1:10" ht="15">
      <c r="A13" s="87" t="s">
        <v>5</v>
      </c>
      <c r="B13" s="86"/>
      <c r="C13" s="86"/>
      <c r="D13" s="86"/>
      <c r="E13" s="86"/>
      <c r="F13" s="34" t="s">
        <v>70</v>
      </c>
      <c r="G13" s="34" t="s">
        <v>75</v>
      </c>
      <c r="H13" s="34">
        <v>473820</v>
      </c>
      <c r="I13" s="34">
        <v>470237</v>
      </c>
      <c r="J13" s="35">
        <v>601633</v>
      </c>
    </row>
    <row r="14" spans="1:10" ht="15">
      <c r="A14" s="90" t="s">
        <v>6</v>
      </c>
      <c r="B14" s="83"/>
      <c r="C14" s="83"/>
      <c r="D14" s="83"/>
      <c r="E14" s="83"/>
      <c r="F14" s="33" t="s">
        <v>71</v>
      </c>
      <c r="G14" s="39" t="s">
        <v>72</v>
      </c>
      <c r="H14" s="33">
        <v>25218</v>
      </c>
      <c r="I14" s="36">
        <v>0</v>
      </c>
      <c r="J14" s="36">
        <v>0</v>
      </c>
    </row>
    <row r="15" spans="1:10" ht="18">
      <c r="A15" s="5"/>
      <c r="B15" s="9"/>
      <c r="C15" s="9"/>
      <c r="D15" s="9"/>
      <c r="E15" s="9"/>
      <c r="F15" s="9"/>
      <c r="G15" s="9"/>
      <c r="H15" s="3"/>
      <c r="I15" s="3"/>
      <c r="J15" s="3"/>
    </row>
    <row r="16" spans="1:10" ht="18" customHeight="1">
      <c r="A16" s="79" t="s">
        <v>42</v>
      </c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18">
      <c r="A17" s="5"/>
      <c r="B17" s="9"/>
      <c r="C17" s="9"/>
      <c r="D17" s="9"/>
      <c r="E17" s="9"/>
      <c r="F17" s="9"/>
      <c r="G17" s="9"/>
      <c r="H17" s="3"/>
      <c r="I17" s="3"/>
      <c r="J17" s="3"/>
    </row>
    <row r="18" spans="1:10" ht="25.5">
      <c r="A18" s="29"/>
      <c r="B18" s="30"/>
      <c r="C18" s="30"/>
      <c r="D18" s="31"/>
      <c r="E18" s="32"/>
      <c r="F18" s="4" t="s">
        <v>12</v>
      </c>
      <c r="G18" s="4" t="s">
        <v>13</v>
      </c>
      <c r="H18" s="4" t="s">
        <v>49</v>
      </c>
      <c r="I18" s="4" t="s">
        <v>50</v>
      </c>
      <c r="J18" s="4" t="s">
        <v>51</v>
      </c>
    </row>
    <row r="19" spans="1:10" ht="15.75" customHeight="1">
      <c r="A19" s="85" t="s">
        <v>8</v>
      </c>
      <c r="B19" s="88"/>
      <c r="C19" s="88"/>
      <c r="D19" s="88"/>
      <c r="E19" s="89"/>
      <c r="F19" s="34" t="s">
        <v>62</v>
      </c>
      <c r="G19" s="34" t="s">
        <v>62</v>
      </c>
      <c r="H19" s="34">
        <v>0</v>
      </c>
      <c r="I19" s="34">
        <v>0</v>
      </c>
      <c r="J19" s="34">
        <v>0</v>
      </c>
    </row>
    <row r="20" spans="1:10" ht="15">
      <c r="A20" s="85" t="s">
        <v>9</v>
      </c>
      <c r="B20" s="78"/>
      <c r="C20" s="78"/>
      <c r="D20" s="78"/>
      <c r="E20" s="78"/>
      <c r="F20" s="34" t="s">
        <v>62</v>
      </c>
      <c r="G20" s="34" t="s">
        <v>62</v>
      </c>
      <c r="H20" s="34">
        <v>0</v>
      </c>
      <c r="I20" s="34">
        <v>0</v>
      </c>
      <c r="J20" s="34">
        <v>0</v>
      </c>
    </row>
    <row r="21" spans="1:10" ht="15">
      <c r="A21" s="90" t="s">
        <v>10</v>
      </c>
      <c r="B21" s="83"/>
      <c r="C21" s="83"/>
      <c r="D21" s="83"/>
      <c r="E21" s="83"/>
      <c r="F21" s="33" t="s">
        <v>62</v>
      </c>
      <c r="G21" s="33" t="s">
        <v>62</v>
      </c>
      <c r="H21" s="33">
        <v>0</v>
      </c>
      <c r="I21" s="33">
        <v>0</v>
      </c>
      <c r="J21" s="33">
        <v>0</v>
      </c>
    </row>
    <row r="22" spans="1:10" ht="18">
      <c r="A22" s="24"/>
      <c r="B22" s="9"/>
      <c r="C22" s="9"/>
      <c r="D22" s="9"/>
      <c r="E22" s="9"/>
      <c r="F22" s="9"/>
      <c r="G22" s="9"/>
      <c r="H22" s="3"/>
      <c r="I22" s="3"/>
      <c r="J22" s="3"/>
    </row>
    <row r="23" spans="1:10" ht="18" customHeight="1">
      <c r="A23" s="79" t="s">
        <v>56</v>
      </c>
      <c r="B23" s="80"/>
      <c r="C23" s="80"/>
      <c r="D23" s="80"/>
      <c r="E23" s="80"/>
      <c r="F23" s="80"/>
      <c r="G23" s="80"/>
      <c r="H23" s="80"/>
      <c r="I23" s="80"/>
      <c r="J23" s="80"/>
    </row>
    <row r="24" spans="1:10" ht="18">
      <c r="A24" s="24"/>
      <c r="B24" s="9"/>
      <c r="C24" s="9"/>
      <c r="D24" s="9"/>
      <c r="E24" s="9"/>
      <c r="F24" s="9"/>
      <c r="G24" s="9"/>
      <c r="H24" s="3"/>
      <c r="I24" s="3"/>
      <c r="J24" s="3"/>
    </row>
    <row r="25" spans="1:10" ht="25.5">
      <c r="A25" s="29"/>
      <c r="B25" s="30"/>
      <c r="C25" s="30"/>
      <c r="D25" s="31"/>
      <c r="E25" s="32"/>
      <c r="F25" s="4" t="s">
        <v>12</v>
      </c>
      <c r="G25" s="4" t="s">
        <v>13</v>
      </c>
      <c r="H25" s="4" t="s">
        <v>49</v>
      </c>
      <c r="I25" s="4" t="s">
        <v>50</v>
      </c>
      <c r="J25" s="4" t="s">
        <v>51</v>
      </c>
    </row>
    <row r="26" spans="1:10" ht="15">
      <c r="A26" s="93" t="s">
        <v>45</v>
      </c>
      <c r="B26" s="94"/>
      <c r="C26" s="94"/>
      <c r="D26" s="94"/>
      <c r="E26" s="95"/>
      <c r="F26" s="37" t="s">
        <v>73</v>
      </c>
      <c r="G26" s="37" t="s">
        <v>72</v>
      </c>
      <c r="H26" s="37">
        <v>25218</v>
      </c>
      <c r="I26" s="37">
        <v>0</v>
      </c>
      <c r="J26" s="38">
        <v>0</v>
      </c>
    </row>
    <row r="27" spans="1:10" ht="30" customHeight="1">
      <c r="A27" s="96" t="s">
        <v>7</v>
      </c>
      <c r="B27" s="97"/>
      <c r="C27" s="97"/>
      <c r="D27" s="97"/>
      <c r="E27" s="98"/>
      <c r="F27" s="39" t="s">
        <v>73</v>
      </c>
      <c r="G27" s="39" t="s">
        <v>72</v>
      </c>
      <c r="H27" s="39">
        <v>25218</v>
      </c>
      <c r="I27" s="39">
        <v>0</v>
      </c>
      <c r="J27" s="36">
        <v>0</v>
      </c>
    </row>
    <row r="28" spans="9:10" ht="15">
      <c r="I28" s="54"/>
      <c r="J28" s="54"/>
    </row>
    <row r="29" spans="9:10" ht="15">
      <c r="I29" s="54"/>
      <c r="J29" s="54"/>
    </row>
    <row r="30" spans="1:10" ht="15">
      <c r="A30" s="77" t="s">
        <v>11</v>
      </c>
      <c r="B30" s="78"/>
      <c r="C30" s="78"/>
      <c r="D30" s="78"/>
      <c r="E30" s="78"/>
      <c r="F30" s="34" t="s">
        <v>62</v>
      </c>
      <c r="G30" s="34" t="s">
        <v>62</v>
      </c>
      <c r="H30" s="34">
        <v>0</v>
      </c>
      <c r="I30" s="34">
        <v>0</v>
      </c>
      <c r="J30" s="34">
        <v>0</v>
      </c>
    </row>
    <row r="31" spans="1:10" ht="11.25" customHeight="1">
      <c r="A31" s="19"/>
      <c r="B31" s="20"/>
      <c r="C31" s="20"/>
      <c r="D31" s="20"/>
      <c r="E31" s="20"/>
      <c r="F31" s="21"/>
      <c r="G31" s="21"/>
      <c r="H31" s="21"/>
      <c r="I31" s="21"/>
      <c r="J31" s="21"/>
    </row>
    <row r="32" spans="1:10" ht="29.25" customHeight="1">
      <c r="A32" s="91" t="s">
        <v>57</v>
      </c>
      <c r="B32" s="92"/>
      <c r="C32" s="92"/>
      <c r="D32" s="92"/>
      <c r="E32" s="92"/>
      <c r="F32" s="92"/>
      <c r="G32" s="92"/>
      <c r="H32" s="92"/>
      <c r="I32" s="92"/>
      <c r="J32" s="92"/>
    </row>
    <row r="33" ht="8.25" customHeight="1"/>
    <row r="34" spans="1:10" ht="15">
      <c r="A34" s="91" t="s">
        <v>47</v>
      </c>
      <c r="B34" s="92"/>
      <c r="C34" s="92"/>
      <c r="D34" s="92"/>
      <c r="E34" s="92"/>
      <c r="F34" s="92"/>
      <c r="G34" s="92"/>
      <c r="H34" s="92"/>
      <c r="I34" s="92"/>
      <c r="J34" s="92"/>
    </row>
    <row r="35" ht="8.25" customHeight="1"/>
    <row r="36" spans="1:10" ht="29.25" customHeight="1">
      <c r="A36" s="91" t="s">
        <v>48</v>
      </c>
      <c r="B36" s="92"/>
      <c r="C36" s="92"/>
      <c r="D36" s="92"/>
      <c r="E36" s="92"/>
      <c r="F36" s="92"/>
      <c r="G36" s="92"/>
      <c r="H36" s="92"/>
      <c r="I36" s="92"/>
      <c r="J36" s="92"/>
    </row>
  </sheetData>
  <sheetProtection/>
  <mergeCells count="20">
    <mergeCell ref="A36:J36"/>
    <mergeCell ref="A23:J23"/>
    <mergeCell ref="A32:J32"/>
    <mergeCell ref="A30:E30"/>
    <mergeCell ref="A34:J34"/>
    <mergeCell ref="A26:E26"/>
    <mergeCell ref="A27:E27"/>
    <mergeCell ref="A19:E19"/>
    <mergeCell ref="A20:E20"/>
    <mergeCell ref="A21:E21"/>
    <mergeCell ref="A13:E13"/>
    <mergeCell ref="A14:E14"/>
    <mergeCell ref="A12:E12"/>
    <mergeCell ref="A5:J5"/>
    <mergeCell ref="A16:J16"/>
    <mergeCell ref="A1:J1"/>
    <mergeCell ref="A3:J3"/>
    <mergeCell ref="A8:E8"/>
    <mergeCell ref="A9:E9"/>
    <mergeCell ref="A10:E10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PageLayoutView="0" workbookViewId="0" topLeftCell="A36">
      <selection activeCell="A29" sqref="A29:I54"/>
    </sheetView>
  </sheetViews>
  <sheetFormatPr defaultColWidth="9.140625" defaultRowHeight="15"/>
  <cols>
    <col min="1" max="1" width="7.421875" style="0" bestFit="1" customWidth="1"/>
    <col min="2" max="2" width="8.421875" style="0" bestFit="1" customWidth="1"/>
    <col min="3" max="3" width="5.421875" style="0" bestFit="1" customWidth="1"/>
    <col min="4" max="9" width="25.28125" style="0" customWidth="1"/>
  </cols>
  <sheetData>
    <row r="1" spans="1:9" ht="42" customHeight="1">
      <c r="A1" s="79" t="s">
        <v>54</v>
      </c>
      <c r="B1" s="79"/>
      <c r="C1" s="79"/>
      <c r="D1" s="79"/>
      <c r="E1" s="79"/>
      <c r="F1" s="79"/>
      <c r="G1" s="79"/>
      <c r="H1" s="79"/>
      <c r="I1" s="79"/>
    </row>
    <row r="2" spans="1:9" ht="18" customHeight="1">
      <c r="A2" s="5"/>
      <c r="B2" s="5"/>
      <c r="C2" s="5"/>
      <c r="D2" s="5"/>
      <c r="E2" s="5"/>
      <c r="F2" s="5"/>
      <c r="G2" s="5"/>
      <c r="H2" s="5"/>
      <c r="I2" s="5"/>
    </row>
    <row r="3" spans="1:9" ht="15.75">
      <c r="A3" s="79" t="s">
        <v>33</v>
      </c>
      <c r="B3" s="79"/>
      <c r="C3" s="79"/>
      <c r="D3" s="79"/>
      <c r="E3" s="79"/>
      <c r="F3" s="79"/>
      <c r="G3" s="79"/>
      <c r="H3" s="81"/>
      <c r="I3" s="81"/>
    </row>
    <row r="4" spans="1:9" ht="18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>
      <c r="A5" s="79" t="s">
        <v>15</v>
      </c>
      <c r="B5" s="80"/>
      <c r="C5" s="80"/>
      <c r="D5" s="80"/>
      <c r="E5" s="80"/>
      <c r="F5" s="80"/>
      <c r="G5" s="80"/>
      <c r="H5" s="80"/>
      <c r="I5" s="80"/>
    </row>
    <row r="6" spans="1:9" ht="18">
      <c r="A6" s="5"/>
      <c r="B6" s="5"/>
      <c r="C6" s="5"/>
      <c r="D6" s="5"/>
      <c r="E6" s="5"/>
      <c r="F6" s="5"/>
      <c r="G6" s="5"/>
      <c r="H6" s="6"/>
      <c r="I6" s="6"/>
    </row>
    <row r="7" spans="1:9" ht="15.75">
      <c r="A7" s="79" t="s">
        <v>1</v>
      </c>
      <c r="B7" s="99"/>
      <c r="C7" s="99"/>
      <c r="D7" s="99"/>
      <c r="E7" s="99"/>
      <c r="F7" s="99"/>
      <c r="G7" s="99"/>
      <c r="H7" s="99"/>
      <c r="I7" s="99"/>
    </row>
    <row r="8" spans="1:9" ht="18">
      <c r="A8" s="5"/>
      <c r="B8" s="5"/>
      <c r="C8" s="5"/>
      <c r="D8" s="5"/>
      <c r="E8" s="5"/>
      <c r="F8" s="5"/>
      <c r="G8" s="5"/>
      <c r="H8" s="6"/>
      <c r="I8" s="6"/>
    </row>
    <row r="9" spans="1:9" ht="25.5">
      <c r="A9" s="23" t="s">
        <v>16</v>
      </c>
      <c r="B9" s="22" t="s">
        <v>17</v>
      </c>
      <c r="C9" s="22" t="s">
        <v>18</v>
      </c>
      <c r="D9" s="22" t="s">
        <v>14</v>
      </c>
      <c r="E9" s="22" t="s">
        <v>12</v>
      </c>
      <c r="F9" s="23" t="s">
        <v>13</v>
      </c>
      <c r="G9" s="23" t="s">
        <v>49</v>
      </c>
      <c r="H9" s="23" t="s">
        <v>50</v>
      </c>
      <c r="I9" s="23" t="s">
        <v>51</v>
      </c>
    </row>
    <row r="10" spans="1:9" s="58" customFormat="1" ht="15.75" customHeight="1">
      <c r="A10" s="13">
        <v>6</v>
      </c>
      <c r="B10" s="13"/>
      <c r="C10" s="13"/>
      <c r="D10" s="13" t="s">
        <v>19</v>
      </c>
      <c r="E10" s="56" t="s">
        <v>66</v>
      </c>
      <c r="F10" s="57" t="s">
        <v>132</v>
      </c>
      <c r="G10" s="57">
        <f>SUM(G11,G15,G17,G19,G22)</f>
        <v>957839</v>
      </c>
      <c r="H10" s="57">
        <f>SUM(H11,H15,H17,H19,H22,)</f>
        <v>894684</v>
      </c>
      <c r="I10" s="57">
        <f>SUM(I11,I15,I17,I19,I22)</f>
        <v>1030659</v>
      </c>
    </row>
    <row r="11" spans="1:9" ht="38.25">
      <c r="A11" s="13"/>
      <c r="B11" s="17">
        <v>63</v>
      </c>
      <c r="C11" s="17"/>
      <c r="D11" s="17" t="s">
        <v>52</v>
      </c>
      <c r="E11" s="10" t="s">
        <v>92</v>
      </c>
      <c r="F11" s="11" t="s">
        <v>129</v>
      </c>
      <c r="G11" s="11">
        <f>SUM(G12:G14)</f>
        <v>485078</v>
      </c>
      <c r="H11" s="11">
        <f>SUM(H12:H14)</f>
        <v>540566</v>
      </c>
      <c r="I11" s="11">
        <f>SUM(I12:I14)</f>
        <v>666587</v>
      </c>
    </row>
    <row r="12" spans="1:9" ht="27" customHeight="1">
      <c r="A12" s="14"/>
      <c r="B12" s="14"/>
      <c r="C12" s="15">
        <v>53</v>
      </c>
      <c r="D12" s="18" t="s">
        <v>78</v>
      </c>
      <c r="E12" s="10" t="s">
        <v>93</v>
      </c>
      <c r="F12" s="11" t="s">
        <v>120</v>
      </c>
      <c r="G12" s="11">
        <v>139866</v>
      </c>
      <c r="H12" s="11">
        <v>138327</v>
      </c>
      <c r="I12" s="11">
        <v>135699</v>
      </c>
    </row>
    <row r="13" spans="1:9" ht="25.5">
      <c r="A13" s="14"/>
      <c r="B13" s="27"/>
      <c r="C13" s="15">
        <v>55</v>
      </c>
      <c r="D13" s="18" t="s">
        <v>79</v>
      </c>
      <c r="E13" s="10" t="s">
        <v>94</v>
      </c>
      <c r="F13" s="11" t="s">
        <v>121</v>
      </c>
      <c r="G13" s="11">
        <v>335125</v>
      </c>
      <c r="H13" s="11">
        <v>400912</v>
      </c>
      <c r="I13" s="11">
        <v>530888</v>
      </c>
    </row>
    <row r="14" spans="1:9" ht="25.5">
      <c r="A14" s="14"/>
      <c r="B14" s="27"/>
      <c r="C14" s="15">
        <v>81</v>
      </c>
      <c r="D14" s="18" t="s">
        <v>80</v>
      </c>
      <c r="E14" s="10" t="s">
        <v>95</v>
      </c>
      <c r="F14" s="11" t="s">
        <v>122</v>
      </c>
      <c r="G14" s="11">
        <v>10087</v>
      </c>
      <c r="H14" s="11">
        <v>1327</v>
      </c>
      <c r="I14" s="11">
        <v>0</v>
      </c>
    </row>
    <row r="15" spans="1:9" ht="15">
      <c r="A15" s="14"/>
      <c r="B15" s="14">
        <v>64</v>
      </c>
      <c r="C15" s="14"/>
      <c r="D15" s="55" t="s">
        <v>90</v>
      </c>
      <c r="E15" s="10" t="s">
        <v>96</v>
      </c>
      <c r="F15" s="59" t="s">
        <v>123</v>
      </c>
      <c r="G15" s="11">
        <f>SUM(G16)</f>
        <v>13</v>
      </c>
      <c r="H15" s="11">
        <f>SUM(H16)</f>
        <v>13</v>
      </c>
      <c r="I15" s="11">
        <f>SUM(I16)</f>
        <v>13</v>
      </c>
    </row>
    <row r="16" spans="1:9" ht="25.5">
      <c r="A16" s="14"/>
      <c r="B16" s="14"/>
      <c r="C16" s="14">
        <v>71</v>
      </c>
      <c r="D16" s="55" t="s">
        <v>91</v>
      </c>
      <c r="E16" s="10" t="s">
        <v>96</v>
      </c>
      <c r="F16" s="59" t="s">
        <v>123</v>
      </c>
      <c r="G16" s="11">
        <v>13</v>
      </c>
      <c r="H16" s="11">
        <v>13</v>
      </c>
      <c r="I16" s="11">
        <v>13</v>
      </c>
    </row>
    <row r="17" spans="1:9" ht="51">
      <c r="A17" s="14"/>
      <c r="B17" s="14">
        <v>65</v>
      </c>
      <c r="C17" s="15"/>
      <c r="D17" s="55" t="s">
        <v>81</v>
      </c>
      <c r="E17" s="10" t="s">
        <v>97</v>
      </c>
      <c r="F17" s="11" t="s">
        <v>124</v>
      </c>
      <c r="G17" s="11">
        <f>SUM(G18)</f>
        <v>8255</v>
      </c>
      <c r="H17" s="11">
        <f>SUM(H18)</f>
        <v>8357</v>
      </c>
      <c r="I17" s="11">
        <f>SUM(I18)</f>
        <v>8357</v>
      </c>
    </row>
    <row r="18" spans="1:9" ht="25.5">
      <c r="A18" s="14"/>
      <c r="B18" s="27"/>
      <c r="C18" s="15">
        <v>32</v>
      </c>
      <c r="D18" s="18" t="s">
        <v>82</v>
      </c>
      <c r="E18" s="10" t="s">
        <v>97</v>
      </c>
      <c r="F18" s="11" t="s">
        <v>124</v>
      </c>
      <c r="G18" s="11">
        <v>8255</v>
      </c>
      <c r="H18" s="11">
        <v>8357</v>
      </c>
      <c r="I18" s="11">
        <v>8357</v>
      </c>
    </row>
    <row r="19" spans="1:9" ht="38.25">
      <c r="A19" s="14"/>
      <c r="B19" s="14">
        <v>66</v>
      </c>
      <c r="C19" s="15"/>
      <c r="D19" s="55" t="s">
        <v>83</v>
      </c>
      <c r="E19" s="10" t="s">
        <v>102</v>
      </c>
      <c r="F19" s="11" t="s">
        <v>130</v>
      </c>
      <c r="G19" s="11">
        <f>SUM(G20:G21)</f>
        <v>16790</v>
      </c>
      <c r="H19" s="11">
        <f>SUM(H20:H21)</f>
        <v>18122</v>
      </c>
      <c r="I19" s="11">
        <f>SUM(I20:I21)</f>
        <v>18122</v>
      </c>
    </row>
    <row r="20" spans="1:9" ht="15">
      <c r="A20" s="14"/>
      <c r="B20" s="14"/>
      <c r="C20" s="15">
        <v>32</v>
      </c>
      <c r="D20" s="18" t="s">
        <v>84</v>
      </c>
      <c r="E20" s="10" t="s">
        <v>103</v>
      </c>
      <c r="F20" s="11" t="s">
        <v>125</v>
      </c>
      <c r="G20" s="11">
        <v>15197</v>
      </c>
      <c r="H20" s="11">
        <v>16529</v>
      </c>
      <c r="I20" s="11">
        <v>16529</v>
      </c>
    </row>
    <row r="21" spans="1:9" ht="15">
      <c r="A21" s="14"/>
      <c r="B21" s="27"/>
      <c r="C21" s="15">
        <v>62</v>
      </c>
      <c r="D21" s="18" t="s">
        <v>85</v>
      </c>
      <c r="E21" s="10" t="s">
        <v>98</v>
      </c>
      <c r="F21" s="11" t="s">
        <v>126</v>
      </c>
      <c r="G21" s="11">
        <v>1593</v>
      </c>
      <c r="H21" s="11">
        <v>1593</v>
      </c>
      <c r="I21" s="11">
        <v>1593</v>
      </c>
    </row>
    <row r="22" spans="1:9" ht="38.25">
      <c r="A22" s="14"/>
      <c r="B22" s="14">
        <v>67</v>
      </c>
      <c r="C22" s="15"/>
      <c r="D22" s="17" t="s">
        <v>53</v>
      </c>
      <c r="E22" s="10" t="s">
        <v>101</v>
      </c>
      <c r="F22" s="11" t="s">
        <v>131</v>
      </c>
      <c r="G22" s="11">
        <f>SUM(G23:G24)</f>
        <v>447703</v>
      </c>
      <c r="H22" s="11">
        <f>SUM(H23:H24)</f>
        <v>327626</v>
      </c>
      <c r="I22" s="11">
        <f>SUM(I23:I24)</f>
        <v>337580</v>
      </c>
    </row>
    <row r="23" spans="1:9" ht="25.5">
      <c r="A23" s="14"/>
      <c r="B23" s="14"/>
      <c r="C23" s="15">
        <v>11</v>
      </c>
      <c r="D23" s="18" t="s">
        <v>88</v>
      </c>
      <c r="E23" s="10" t="s">
        <v>99</v>
      </c>
      <c r="F23" s="11" t="s">
        <v>127</v>
      </c>
      <c r="G23" s="11">
        <v>309008</v>
      </c>
      <c r="H23" s="11">
        <v>258301</v>
      </c>
      <c r="I23" s="11">
        <v>266835</v>
      </c>
    </row>
    <row r="24" spans="1:9" ht="25.5">
      <c r="A24" s="14"/>
      <c r="B24" s="14"/>
      <c r="C24" s="15">
        <v>12</v>
      </c>
      <c r="D24" s="18" t="s">
        <v>89</v>
      </c>
      <c r="E24" s="10" t="s">
        <v>100</v>
      </c>
      <c r="F24" s="11" t="s">
        <v>128</v>
      </c>
      <c r="G24" s="11">
        <v>138695</v>
      </c>
      <c r="H24" s="11">
        <v>69325</v>
      </c>
      <c r="I24" s="11">
        <v>70745</v>
      </c>
    </row>
    <row r="25" spans="1:9" ht="15">
      <c r="A25" s="72"/>
      <c r="B25" s="72"/>
      <c r="C25" s="73"/>
      <c r="D25" s="74"/>
      <c r="E25" s="75"/>
      <c r="F25" s="75"/>
      <c r="G25" s="75"/>
      <c r="H25" s="75"/>
      <c r="I25" s="75"/>
    </row>
    <row r="26" spans="1:9" ht="15">
      <c r="A26" s="72"/>
      <c r="B26" s="72"/>
      <c r="C26" s="73"/>
      <c r="D26" s="74"/>
      <c r="E26" s="75"/>
      <c r="F26" s="75"/>
      <c r="G26" s="75"/>
      <c r="H26" s="75"/>
      <c r="I26" s="75"/>
    </row>
    <row r="27" spans="1:9" ht="15">
      <c r="A27" s="72"/>
      <c r="B27" s="72"/>
      <c r="C27" s="73"/>
      <c r="D27" s="74"/>
      <c r="E27" s="75"/>
      <c r="F27" s="75"/>
      <c r="G27" s="75"/>
      <c r="H27" s="75"/>
      <c r="I27" s="75"/>
    </row>
    <row r="29" spans="1:9" ht="15.75">
      <c r="A29" s="79" t="s">
        <v>21</v>
      </c>
      <c r="B29" s="99"/>
      <c r="C29" s="99"/>
      <c r="D29" s="99"/>
      <c r="E29" s="99"/>
      <c r="F29" s="99"/>
      <c r="G29" s="99"/>
      <c r="H29" s="99"/>
      <c r="I29" s="99"/>
    </row>
    <row r="30" spans="1:9" ht="18">
      <c r="A30" s="5"/>
      <c r="B30" s="5"/>
      <c r="C30" s="5"/>
      <c r="D30" s="5"/>
      <c r="E30" s="5"/>
      <c r="F30" s="5"/>
      <c r="G30" s="5"/>
      <c r="H30" s="6"/>
      <c r="I30" s="6"/>
    </row>
    <row r="31" spans="1:9" ht="25.5">
      <c r="A31" s="23" t="s">
        <v>16</v>
      </c>
      <c r="B31" s="22" t="s">
        <v>17</v>
      </c>
      <c r="C31" s="22" t="s">
        <v>18</v>
      </c>
      <c r="D31" s="22" t="s">
        <v>22</v>
      </c>
      <c r="E31" s="22" t="s">
        <v>12</v>
      </c>
      <c r="F31" s="23" t="s">
        <v>13</v>
      </c>
      <c r="G31" s="23" t="s">
        <v>49</v>
      </c>
      <c r="H31" s="23" t="s">
        <v>50</v>
      </c>
      <c r="I31" s="23" t="s">
        <v>51</v>
      </c>
    </row>
    <row r="32" spans="1:9" s="58" customFormat="1" ht="15.75" customHeight="1">
      <c r="A32" s="13">
        <v>3</v>
      </c>
      <c r="B32" s="13"/>
      <c r="C32" s="13"/>
      <c r="D32" s="13" t="s">
        <v>23</v>
      </c>
      <c r="E32" s="56" t="s">
        <v>116</v>
      </c>
      <c r="F32" s="57" t="s">
        <v>153</v>
      </c>
      <c r="G32" s="57">
        <f>SUM(G33,G37,G46)</f>
        <v>509236</v>
      </c>
      <c r="H32" s="57">
        <f>SUM(H33,H37,H46)</f>
        <v>424447</v>
      </c>
      <c r="I32" s="57">
        <f>SUM(I33,I37,I46)</f>
        <v>429026</v>
      </c>
    </row>
    <row r="33" spans="1:9" ht="15.75" customHeight="1">
      <c r="A33" s="13"/>
      <c r="B33" s="17">
        <v>31</v>
      </c>
      <c r="C33" s="17"/>
      <c r="D33" s="17" t="s">
        <v>24</v>
      </c>
      <c r="E33" s="10" t="s">
        <v>104</v>
      </c>
      <c r="F33" s="11" t="s">
        <v>152</v>
      </c>
      <c r="G33" s="11">
        <f>SUM(G34:G36)</f>
        <v>207207</v>
      </c>
      <c r="H33" s="11">
        <f>SUM(H34:H36)</f>
        <v>175619</v>
      </c>
      <c r="I33" s="11">
        <f>SUM(I34:I36)</f>
        <v>144402</v>
      </c>
    </row>
    <row r="34" spans="1:9" ht="25.5">
      <c r="A34" s="14"/>
      <c r="B34" s="14"/>
      <c r="C34" s="15">
        <v>11</v>
      </c>
      <c r="D34" s="18" t="s">
        <v>88</v>
      </c>
      <c r="E34" s="10" t="s">
        <v>105</v>
      </c>
      <c r="F34" s="11" t="s">
        <v>133</v>
      </c>
      <c r="G34" s="11">
        <v>179335</v>
      </c>
      <c r="H34" s="11">
        <v>168585</v>
      </c>
      <c r="I34" s="11">
        <v>137368</v>
      </c>
    </row>
    <row r="35" spans="1:9" ht="25.5">
      <c r="A35" s="14"/>
      <c r="B35" s="14"/>
      <c r="C35" s="15">
        <v>53</v>
      </c>
      <c r="D35" s="18" t="s">
        <v>78</v>
      </c>
      <c r="E35" s="10" t="s">
        <v>106</v>
      </c>
      <c r="F35" s="11" t="s">
        <v>134</v>
      </c>
      <c r="G35" s="11">
        <v>27872</v>
      </c>
      <c r="H35" s="11">
        <v>7034</v>
      </c>
      <c r="I35" s="11">
        <v>7034</v>
      </c>
    </row>
    <row r="36" spans="1:9" ht="25.5">
      <c r="A36" s="14"/>
      <c r="B36" s="14"/>
      <c r="C36" s="15">
        <v>81</v>
      </c>
      <c r="D36" s="18" t="s">
        <v>80</v>
      </c>
      <c r="E36" s="10" t="s">
        <v>107</v>
      </c>
      <c r="F36" s="11" t="s">
        <v>146</v>
      </c>
      <c r="G36" s="11">
        <v>0</v>
      </c>
      <c r="H36" s="11">
        <v>0</v>
      </c>
      <c r="I36" s="11">
        <v>0</v>
      </c>
    </row>
    <row r="37" spans="1:9" ht="15">
      <c r="A37" s="14"/>
      <c r="B37" s="14">
        <v>32</v>
      </c>
      <c r="C37" s="15"/>
      <c r="D37" s="14" t="s">
        <v>36</v>
      </c>
      <c r="E37" s="10" t="s">
        <v>108</v>
      </c>
      <c r="F37" s="11" t="s">
        <v>151</v>
      </c>
      <c r="G37" s="11">
        <f>SUM(G38:G45)</f>
        <v>300675</v>
      </c>
      <c r="H37" s="11">
        <f>SUM(H38:H45)</f>
        <v>247673</v>
      </c>
      <c r="I37" s="11">
        <f>SUM(I38:I45)</f>
        <v>283469</v>
      </c>
    </row>
    <row r="38" spans="1:9" ht="25.5">
      <c r="A38" s="14"/>
      <c r="B38" s="14"/>
      <c r="C38" s="15">
        <v>11</v>
      </c>
      <c r="D38" s="18" t="s">
        <v>88</v>
      </c>
      <c r="E38" s="10" t="s">
        <v>109</v>
      </c>
      <c r="F38" s="11" t="s">
        <v>148</v>
      </c>
      <c r="G38" s="11">
        <v>129673</v>
      </c>
      <c r="H38" s="11">
        <v>89716</v>
      </c>
      <c r="I38" s="11">
        <v>129467</v>
      </c>
    </row>
    <row r="39" spans="1:9" ht="25.5">
      <c r="A39" s="14"/>
      <c r="B39" s="14"/>
      <c r="C39" s="15">
        <v>12</v>
      </c>
      <c r="D39" s="18" t="s">
        <v>89</v>
      </c>
      <c r="E39" s="10" t="s">
        <v>110</v>
      </c>
      <c r="F39" s="11" t="s">
        <v>140</v>
      </c>
      <c r="G39" s="11">
        <v>0</v>
      </c>
      <c r="H39" s="11">
        <v>0</v>
      </c>
      <c r="I39" s="11">
        <v>0</v>
      </c>
    </row>
    <row r="40" spans="1:9" ht="38.25">
      <c r="A40" s="14"/>
      <c r="B40" s="14"/>
      <c r="C40" s="15">
        <v>32</v>
      </c>
      <c r="D40" s="18" t="s">
        <v>149</v>
      </c>
      <c r="E40" s="10" t="s">
        <v>111</v>
      </c>
      <c r="F40" s="11" t="s">
        <v>150</v>
      </c>
      <c r="G40" s="11">
        <v>23452</v>
      </c>
      <c r="H40" s="11">
        <v>24886</v>
      </c>
      <c r="I40" s="11">
        <v>24886</v>
      </c>
    </row>
    <row r="41" spans="1:9" ht="25.5">
      <c r="A41" s="14"/>
      <c r="B41" s="14"/>
      <c r="C41" s="15">
        <v>53</v>
      </c>
      <c r="D41" s="18" t="s">
        <v>78</v>
      </c>
      <c r="E41" s="10" t="s">
        <v>112</v>
      </c>
      <c r="F41" s="11" t="s">
        <v>136</v>
      </c>
      <c r="G41" s="11">
        <v>135857</v>
      </c>
      <c r="H41" s="11">
        <v>130138</v>
      </c>
      <c r="I41" s="11">
        <v>127510</v>
      </c>
    </row>
    <row r="42" spans="1:9" ht="25.5">
      <c r="A42" s="14"/>
      <c r="B42" s="14"/>
      <c r="C42" s="15">
        <v>55</v>
      </c>
      <c r="D42" s="18" t="s">
        <v>79</v>
      </c>
      <c r="E42" s="10" t="s">
        <v>113</v>
      </c>
      <c r="F42" s="11" t="s">
        <v>135</v>
      </c>
      <c r="G42" s="11">
        <v>0</v>
      </c>
      <c r="H42" s="11">
        <v>0</v>
      </c>
      <c r="I42" s="11">
        <v>0</v>
      </c>
    </row>
    <row r="43" spans="1:9" ht="15">
      <c r="A43" s="14"/>
      <c r="B43" s="14"/>
      <c r="C43" s="15">
        <v>62</v>
      </c>
      <c r="D43" s="18" t="s">
        <v>85</v>
      </c>
      <c r="E43" s="10" t="s">
        <v>62</v>
      </c>
      <c r="F43" s="11" t="s">
        <v>126</v>
      </c>
      <c r="G43" s="11">
        <v>1593</v>
      </c>
      <c r="H43" s="11">
        <v>1593</v>
      </c>
      <c r="I43" s="11">
        <v>1593</v>
      </c>
    </row>
    <row r="44" spans="1:9" ht="25.5">
      <c r="A44" s="14"/>
      <c r="B44" s="14"/>
      <c r="C44" s="14">
        <v>71</v>
      </c>
      <c r="D44" s="55" t="s">
        <v>91</v>
      </c>
      <c r="E44" s="10" t="s">
        <v>62</v>
      </c>
      <c r="F44" s="59" t="s">
        <v>123</v>
      </c>
      <c r="G44" s="11">
        <v>13</v>
      </c>
      <c r="H44" s="11">
        <v>13</v>
      </c>
      <c r="I44" s="11">
        <v>13</v>
      </c>
    </row>
    <row r="45" spans="1:9" ht="25.5">
      <c r="A45" s="14"/>
      <c r="B45" s="14"/>
      <c r="C45" s="15">
        <v>81</v>
      </c>
      <c r="D45" s="18" t="s">
        <v>80</v>
      </c>
      <c r="E45" s="10" t="s">
        <v>114</v>
      </c>
      <c r="F45" s="11" t="s">
        <v>147</v>
      </c>
      <c r="G45" s="11">
        <v>10087</v>
      </c>
      <c r="H45" s="11">
        <v>1327</v>
      </c>
      <c r="I45" s="11">
        <v>0</v>
      </c>
    </row>
    <row r="46" spans="1:9" ht="15">
      <c r="A46" s="14"/>
      <c r="B46" s="14">
        <v>34</v>
      </c>
      <c r="C46" s="15"/>
      <c r="D46" s="14" t="s">
        <v>86</v>
      </c>
      <c r="E46" s="10" t="s">
        <v>115</v>
      </c>
      <c r="F46" s="11" t="s">
        <v>137</v>
      </c>
      <c r="G46" s="11">
        <f>SUM(G47)</f>
        <v>1354</v>
      </c>
      <c r="H46" s="11">
        <f>SUM(H47)</f>
        <v>1155</v>
      </c>
      <c r="I46" s="11">
        <f>SUM(I47)</f>
        <v>1155</v>
      </c>
    </row>
    <row r="47" spans="1:9" ht="25.5">
      <c r="A47" s="14"/>
      <c r="B47" s="27"/>
      <c r="C47" s="15">
        <v>53</v>
      </c>
      <c r="D47" s="18" t="s">
        <v>78</v>
      </c>
      <c r="E47" s="10" t="s">
        <v>115</v>
      </c>
      <c r="F47" s="11" t="s">
        <v>137</v>
      </c>
      <c r="G47" s="11">
        <v>1354</v>
      </c>
      <c r="H47" s="11">
        <v>1155</v>
      </c>
      <c r="I47" s="11">
        <v>1155</v>
      </c>
    </row>
    <row r="48" spans="1:9" s="58" customFormat="1" ht="25.5">
      <c r="A48" s="16">
        <v>4</v>
      </c>
      <c r="B48" s="16"/>
      <c r="C48" s="16"/>
      <c r="D48" s="25" t="s">
        <v>25</v>
      </c>
      <c r="E48" s="56" t="s">
        <v>119</v>
      </c>
      <c r="F48" s="57" t="s">
        <v>145</v>
      </c>
      <c r="G48" s="57">
        <f>SUM(G49,G52)</f>
        <v>473820</v>
      </c>
      <c r="H48" s="57">
        <f>SUM(H49,H52)</f>
        <v>470237</v>
      </c>
      <c r="I48" s="57">
        <f>SUM(I49,I52)</f>
        <v>601633</v>
      </c>
    </row>
    <row r="49" spans="1:9" ht="38.25">
      <c r="A49" s="17"/>
      <c r="B49" s="17">
        <v>42</v>
      </c>
      <c r="C49" s="17"/>
      <c r="D49" s="26" t="s">
        <v>55</v>
      </c>
      <c r="E49" s="10" t="s">
        <v>119</v>
      </c>
      <c r="F49" s="11" t="s">
        <v>143</v>
      </c>
      <c r="G49" s="11">
        <f>SUM(G50:G51)</f>
        <v>9290</v>
      </c>
      <c r="H49" s="11">
        <f>SUM(H50:H51)</f>
        <v>5707</v>
      </c>
      <c r="I49" s="12">
        <f>SUM(I50:I51)</f>
        <v>5708</v>
      </c>
    </row>
    <row r="50" spans="1:9" ht="25.5">
      <c r="A50" s="17"/>
      <c r="B50" s="17"/>
      <c r="C50" s="15">
        <v>12</v>
      </c>
      <c r="D50" s="18" t="s">
        <v>89</v>
      </c>
      <c r="E50" s="10" t="s">
        <v>117</v>
      </c>
      <c r="F50" s="11" t="s">
        <v>138</v>
      </c>
      <c r="G50" s="11">
        <v>5972</v>
      </c>
      <c r="H50" s="11">
        <v>2963</v>
      </c>
      <c r="I50" s="12">
        <v>4384</v>
      </c>
    </row>
    <row r="51" spans="1:9" ht="25.5">
      <c r="A51" s="17"/>
      <c r="B51" s="17"/>
      <c r="C51" s="15">
        <v>55</v>
      </c>
      <c r="D51" s="18" t="s">
        <v>79</v>
      </c>
      <c r="E51" s="10" t="s">
        <v>118</v>
      </c>
      <c r="F51" s="11" t="s">
        <v>139</v>
      </c>
      <c r="G51" s="11">
        <v>3318</v>
      </c>
      <c r="H51" s="11">
        <v>2744</v>
      </c>
      <c r="I51" s="12">
        <v>1324</v>
      </c>
    </row>
    <row r="52" spans="1:9" ht="25.5">
      <c r="A52" s="17"/>
      <c r="B52" s="17">
        <v>45</v>
      </c>
      <c r="C52" s="15"/>
      <c r="D52" s="55" t="s">
        <v>87</v>
      </c>
      <c r="E52" s="10" t="s">
        <v>62</v>
      </c>
      <c r="F52" s="11" t="s">
        <v>144</v>
      </c>
      <c r="G52" s="11">
        <f>SUM(G53:G54)</f>
        <v>464530</v>
      </c>
      <c r="H52" s="11">
        <f>SUM(H53:H54)</f>
        <v>464530</v>
      </c>
      <c r="I52" s="12">
        <f>SUM(I53:I54)</f>
        <v>595925</v>
      </c>
    </row>
    <row r="53" spans="1:9" ht="25.5">
      <c r="A53" s="17"/>
      <c r="B53" s="17"/>
      <c r="C53" s="15">
        <v>12</v>
      </c>
      <c r="D53" s="18" t="s">
        <v>89</v>
      </c>
      <c r="E53" s="10" t="s">
        <v>62</v>
      </c>
      <c r="F53" s="11" t="s">
        <v>141</v>
      </c>
      <c r="G53" s="11">
        <v>132723</v>
      </c>
      <c r="H53" s="11">
        <v>66362</v>
      </c>
      <c r="I53" s="12">
        <v>66361</v>
      </c>
    </row>
    <row r="54" spans="1:9" ht="25.5">
      <c r="A54" s="17"/>
      <c r="B54" s="17"/>
      <c r="C54" s="15">
        <v>55</v>
      </c>
      <c r="D54" s="18" t="s">
        <v>79</v>
      </c>
      <c r="E54" s="10" t="s">
        <v>62</v>
      </c>
      <c r="F54" s="11" t="s">
        <v>142</v>
      </c>
      <c r="G54" s="11">
        <v>331807</v>
      </c>
      <c r="H54" s="11">
        <v>398168</v>
      </c>
      <c r="I54" s="12">
        <v>529564</v>
      </c>
    </row>
  </sheetData>
  <sheetProtection/>
  <mergeCells count="5">
    <mergeCell ref="A7:I7"/>
    <mergeCell ref="A29:I29"/>
    <mergeCell ref="A1:I1"/>
    <mergeCell ref="A3:I3"/>
    <mergeCell ref="A5:I5"/>
  </mergeCell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PageLayoutView="0" workbookViewId="0" topLeftCell="A1">
      <selection activeCell="A1" sqref="A1:F12"/>
    </sheetView>
  </sheetViews>
  <sheetFormatPr defaultColWidth="9.140625" defaultRowHeight="15"/>
  <cols>
    <col min="1" max="1" width="37.7109375" style="0" customWidth="1"/>
    <col min="2" max="6" width="25.28125" style="52" customWidth="1"/>
  </cols>
  <sheetData>
    <row r="1" spans="1:6" ht="42" customHeight="1">
      <c r="A1" s="79" t="s">
        <v>54</v>
      </c>
      <c r="B1" s="79"/>
      <c r="C1" s="79"/>
      <c r="D1" s="79"/>
      <c r="E1" s="79"/>
      <c r="F1" s="79"/>
    </row>
    <row r="2" spans="1:6" ht="18" customHeight="1">
      <c r="A2" s="5"/>
      <c r="B2" s="49"/>
      <c r="C2" s="49"/>
      <c r="D2" s="49"/>
      <c r="E2" s="49"/>
      <c r="F2" s="49"/>
    </row>
    <row r="3" spans="1:6" ht="15.75">
      <c r="A3" s="79" t="s">
        <v>33</v>
      </c>
      <c r="B3" s="79"/>
      <c r="C3" s="79"/>
      <c r="D3" s="79"/>
      <c r="E3" s="81"/>
      <c r="F3" s="81"/>
    </row>
    <row r="4" spans="1:6" ht="18">
      <c r="A4" s="5"/>
      <c r="B4" s="49"/>
      <c r="C4" s="49"/>
      <c r="D4" s="49"/>
      <c r="E4" s="50"/>
      <c r="F4" s="50"/>
    </row>
    <row r="5" spans="1:6" ht="18" customHeight="1">
      <c r="A5" s="79" t="s">
        <v>15</v>
      </c>
      <c r="B5" s="80"/>
      <c r="C5" s="80"/>
      <c r="D5" s="80"/>
      <c r="E5" s="80"/>
      <c r="F5" s="80"/>
    </row>
    <row r="6" spans="1:6" ht="18">
      <c r="A6" s="5"/>
      <c r="B6" s="49"/>
      <c r="C6" s="49"/>
      <c r="D6" s="49"/>
      <c r="E6" s="50"/>
      <c r="F6" s="50"/>
    </row>
    <row r="7" spans="1:6" ht="15.75">
      <c r="A7" s="79" t="s">
        <v>26</v>
      </c>
      <c r="B7" s="99"/>
      <c r="C7" s="99"/>
      <c r="D7" s="99"/>
      <c r="E7" s="99"/>
      <c r="F7" s="99"/>
    </row>
    <row r="8" spans="1:6" ht="18">
      <c r="A8" s="5"/>
      <c r="B8" s="49"/>
      <c r="C8" s="49"/>
      <c r="D8" s="49"/>
      <c r="E8" s="50"/>
      <c r="F8" s="50"/>
    </row>
    <row r="9" spans="1:6" ht="25.5">
      <c r="A9" s="23" t="s">
        <v>27</v>
      </c>
      <c r="B9" s="53" t="s">
        <v>12</v>
      </c>
      <c r="C9" s="51" t="s">
        <v>13</v>
      </c>
      <c r="D9" s="51" t="s">
        <v>49</v>
      </c>
      <c r="E9" s="51" t="s">
        <v>50</v>
      </c>
      <c r="F9" s="51" t="s">
        <v>51</v>
      </c>
    </row>
    <row r="10" spans="1:6" ht="15.75" customHeight="1">
      <c r="A10" s="13" t="s">
        <v>28</v>
      </c>
      <c r="B10" s="10" t="s">
        <v>66</v>
      </c>
      <c r="C10" s="11" t="s">
        <v>64</v>
      </c>
      <c r="D10" s="11">
        <v>983057</v>
      </c>
      <c r="E10" s="11">
        <v>894684</v>
      </c>
      <c r="F10" s="11">
        <v>1030659</v>
      </c>
    </row>
    <row r="11" spans="1:6" ht="15.75" customHeight="1">
      <c r="A11" s="13" t="s">
        <v>59</v>
      </c>
      <c r="B11" s="10" t="s">
        <v>66</v>
      </c>
      <c r="C11" s="11" t="s">
        <v>65</v>
      </c>
      <c r="D11" s="11">
        <v>983057</v>
      </c>
      <c r="E11" s="11">
        <v>894684</v>
      </c>
      <c r="F11" s="11">
        <v>1030659</v>
      </c>
    </row>
    <row r="12" spans="1:6" ht="15">
      <c r="A12" s="18" t="s">
        <v>60</v>
      </c>
      <c r="B12" s="10" t="s">
        <v>66</v>
      </c>
      <c r="C12" s="11" t="s">
        <v>63</v>
      </c>
      <c r="D12" s="11">
        <v>983057</v>
      </c>
      <c r="E12" s="11">
        <v>894684</v>
      </c>
      <c r="F12" s="11">
        <v>1030659</v>
      </c>
    </row>
  </sheetData>
  <sheetProtection/>
  <mergeCells count="4">
    <mergeCell ref="A1:F1"/>
    <mergeCell ref="A3:F3"/>
    <mergeCell ref="A5:F5"/>
    <mergeCell ref="A7:F7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A1" sqref="A1:I17"/>
    </sheetView>
  </sheetViews>
  <sheetFormatPr defaultColWidth="9.140625" defaultRowHeight="15"/>
  <cols>
    <col min="1" max="1" width="7.421875" style="0" bestFit="1" customWidth="1"/>
    <col min="2" max="2" width="8.421875" style="0" bestFit="1" customWidth="1"/>
    <col min="3" max="3" width="5.421875" style="0" bestFit="1" customWidth="1"/>
    <col min="4" max="4" width="25.28125" style="0" customWidth="1"/>
    <col min="5" max="9" width="25.28125" style="48" customWidth="1"/>
  </cols>
  <sheetData>
    <row r="1" spans="1:9" ht="42" customHeight="1">
      <c r="A1" s="79" t="s">
        <v>54</v>
      </c>
      <c r="B1" s="79"/>
      <c r="C1" s="79"/>
      <c r="D1" s="79"/>
      <c r="E1" s="79"/>
      <c r="F1" s="79"/>
      <c r="G1" s="79"/>
      <c r="H1" s="79"/>
      <c r="I1" s="79"/>
    </row>
    <row r="2" spans="1:9" ht="18" customHeight="1">
      <c r="A2" s="5"/>
      <c r="B2" s="5"/>
      <c r="C2" s="5"/>
      <c r="D2" s="5"/>
      <c r="E2" s="43"/>
      <c r="F2" s="43"/>
      <c r="G2" s="43"/>
      <c r="H2" s="43"/>
      <c r="I2" s="43"/>
    </row>
    <row r="3" spans="1:9" ht="15.75">
      <c r="A3" s="79" t="s">
        <v>33</v>
      </c>
      <c r="B3" s="79"/>
      <c r="C3" s="79"/>
      <c r="D3" s="79"/>
      <c r="E3" s="79"/>
      <c r="F3" s="79"/>
      <c r="G3" s="79"/>
      <c r="H3" s="81"/>
      <c r="I3" s="81"/>
    </row>
    <row r="4" spans="1:9" ht="18">
      <c r="A4" s="5"/>
      <c r="B4" s="5"/>
      <c r="C4" s="5"/>
      <c r="D4" s="5"/>
      <c r="E4" s="43"/>
      <c r="F4" s="43"/>
      <c r="G4" s="43"/>
      <c r="H4" s="44"/>
      <c r="I4" s="44"/>
    </row>
    <row r="5" spans="1:9" ht="18" customHeight="1">
      <c r="A5" s="79" t="s">
        <v>29</v>
      </c>
      <c r="B5" s="80"/>
      <c r="C5" s="80"/>
      <c r="D5" s="80"/>
      <c r="E5" s="80"/>
      <c r="F5" s="80"/>
      <c r="G5" s="80"/>
      <c r="H5" s="80"/>
      <c r="I5" s="80"/>
    </row>
    <row r="6" spans="1:9" ht="18">
      <c r="A6" s="5"/>
      <c r="B6" s="5"/>
      <c r="C6" s="5"/>
      <c r="D6" s="5"/>
      <c r="E6" s="43"/>
      <c r="F6" s="43"/>
      <c r="G6" s="43"/>
      <c r="H6" s="44"/>
      <c r="I6" s="44"/>
    </row>
    <row r="7" spans="1:9" ht="25.5">
      <c r="A7" s="23" t="s">
        <v>16</v>
      </c>
      <c r="B7" s="22" t="s">
        <v>17</v>
      </c>
      <c r="C7" s="22" t="s">
        <v>18</v>
      </c>
      <c r="D7" s="22" t="s">
        <v>58</v>
      </c>
      <c r="E7" s="45" t="s">
        <v>12</v>
      </c>
      <c r="F7" s="46" t="s">
        <v>13</v>
      </c>
      <c r="G7" s="46" t="s">
        <v>49</v>
      </c>
      <c r="H7" s="46" t="s">
        <v>50</v>
      </c>
      <c r="I7" s="46" t="s">
        <v>51</v>
      </c>
    </row>
    <row r="8" spans="1:9" ht="25.5">
      <c r="A8" s="13">
        <v>8</v>
      </c>
      <c r="B8" s="13"/>
      <c r="C8" s="13"/>
      <c r="D8" s="13" t="s">
        <v>30</v>
      </c>
      <c r="E8" s="47" t="s">
        <v>62</v>
      </c>
      <c r="F8" s="47" t="s">
        <v>62</v>
      </c>
      <c r="G8" s="10">
        <v>0</v>
      </c>
      <c r="H8" s="10">
        <v>0</v>
      </c>
      <c r="I8" s="10">
        <v>0</v>
      </c>
    </row>
    <row r="9" spans="1:9" ht="15">
      <c r="A9" s="13"/>
      <c r="B9" s="17">
        <v>84</v>
      </c>
      <c r="C9" s="17"/>
      <c r="D9" s="17" t="s">
        <v>37</v>
      </c>
      <c r="E9" s="47" t="s">
        <v>62</v>
      </c>
      <c r="F9" s="47" t="s">
        <v>62</v>
      </c>
      <c r="G9" s="10">
        <v>0</v>
      </c>
      <c r="H9" s="10">
        <v>0</v>
      </c>
      <c r="I9" s="10">
        <v>0</v>
      </c>
    </row>
    <row r="10" spans="1:9" ht="25.5">
      <c r="A10" s="14"/>
      <c r="B10" s="14"/>
      <c r="C10" s="15">
        <v>81</v>
      </c>
      <c r="D10" s="18" t="s">
        <v>38</v>
      </c>
      <c r="E10" s="47" t="s">
        <v>62</v>
      </c>
      <c r="F10" s="47" t="s">
        <v>62</v>
      </c>
      <c r="G10" s="10">
        <v>0</v>
      </c>
      <c r="H10" s="10">
        <v>0</v>
      </c>
      <c r="I10" s="10">
        <v>0</v>
      </c>
    </row>
    <row r="11" spans="1:9" ht="25.5">
      <c r="A11" s="16">
        <v>5</v>
      </c>
      <c r="B11" s="16"/>
      <c r="C11" s="16"/>
      <c r="D11" s="25" t="s">
        <v>31</v>
      </c>
      <c r="E11" s="47" t="s">
        <v>62</v>
      </c>
      <c r="F11" s="47" t="s">
        <v>62</v>
      </c>
      <c r="G11" s="10">
        <v>0</v>
      </c>
      <c r="H11" s="10">
        <v>0</v>
      </c>
      <c r="I11" s="10">
        <v>0</v>
      </c>
    </row>
    <row r="12" spans="1:9" ht="25.5">
      <c r="A12" s="17"/>
      <c r="B12" s="17">
        <v>54</v>
      </c>
      <c r="C12" s="17"/>
      <c r="D12" s="26" t="s">
        <v>39</v>
      </c>
      <c r="E12" s="47" t="s">
        <v>62</v>
      </c>
      <c r="F12" s="47" t="s">
        <v>62</v>
      </c>
      <c r="G12" s="10">
        <v>0</v>
      </c>
      <c r="H12" s="10">
        <v>0</v>
      </c>
      <c r="I12" s="10">
        <v>0</v>
      </c>
    </row>
    <row r="13" spans="1:9" ht="15">
      <c r="A13" s="17"/>
      <c r="B13" s="17"/>
      <c r="C13" s="15">
        <v>11</v>
      </c>
      <c r="D13" s="15" t="s">
        <v>20</v>
      </c>
      <c r="E13" s="47" t="s">
        <v>62</v>
      </c>
      <c r="F13" s="47" t="s">
        <v>62</v>
      </c>
      <c r="G13" s="10">
        <v>0</v>
      </c>
      <c r="H13" s="10">
        <v>0</v>
      </c>
      <c r="I13" s="10">
        <v>0</v>
      </c>
    </row>
    <row r="14" spans="1:9" ht="15">
      <c r="A14" s="17"/>
      <c r="B14" s="17"/>
      <c r="C14" s="15">
        <v>31</v>
      </c>
      <c r="D14" s="15" t="s">
        <v>40</v>
      </c>
      <c r="E14" s="47" t="s">
        <v>62</v>
      </c>
      <c r="F14" s="47" t="s">
        <v>62</v>
      </c>
      <c r="G14" s="10">
        <v>0</v>
      </c>
      <c r="H14" s="10">
        <v>0</v>
      </c>
      <c r="I14" s="10">
        <v>0</v>
      </c>
    </row>
    <row r="17" ht="15">
      <c r="D17" t="s">
        <v>61</v>
      </c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6"/>
  <sheetViews>
    <sheetView tabSelected="1" zoomScalePageLayoutView="0" workbookViewId="0" topLeftCell="A1">
      <selection activeCell="M330" sqref="M330"/>
    </sheetView>
  </sheetViews>
  <sheetFormatPr defaultColWidth="9.140625" defaultRowHeight="15"/>
  <cols>
    <col min="1" max="1" width="7.421875" style="0" bestFit="1" customWidth="1"/>
    <col min="2" max="2" width="8.421875" style="0" bestFit="1" customWidth="1"/>
    <col min="3" max="3" width="8.7109375" style="0" customWidth="1"/>
    <col min="4" max="4" width="38.8515625" style="0" customWidth="1"/>
    <col min="5" max="5" width="18.57421875" style="48" customWidth="1"/>
    <col min="6" max="6" width="19.421875" style="48" customWidth="1"/>
    <col min="7" max="8" width="17.421875" style="48" customWidth="1"/>
    <col min="9" max="9" width="18.421875" style="48" customWidth="1"/>
    <col min="10" max="10" width="18.00390625" style="48" customWidth="1"/>
    <col min="11" max="11" width="18.140625" style="48" customWidth="1"/>
    <col min="15" max="15" width="21.140625" style="0" customWidth="1"/>
  </cols>
  <sheetData>
    <row r="1" spans="1:11" ht="42" customHeight="1">
      <c r="A1" s="79" t="s">
        <v>54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8">
      <c r="A2" s="5"/>
      <c r="B2" s="5"/>
      <c r="C2" s="5"/>
      <c r="D2" s="5"/>
      <c r="E2" s="43"/>
      <c r="F2" s="43"/>
      <c r="G2" s="43"/>
      <c r="H2" s="43"/>
      <c r="I2" s="43"/>
      <c r="J2" s="44"/>
      <c r="K2" s="44"/>
    </row>
    <row r="3" spans="1:11" ht="18" customHeight="1">
      <c r="A3" s="79" t="s">
        <v>32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8">
      <c r="A4" s="5"/>
      <c r="B4" s="5"/>
      <c r="C4" s="5"/>
      <c r="D4" s="5"/>
      <c r="E4" s="43"/>
      <c r="F4" s="43"/>
      <c r="G4" s="43"/>
      <c r="H4" s="43"/>
      <c r="I4" s="43"/>
      <c r="J4" s="44"/>
      <c r="K4" s="44"/>
    </row>
    <row r="5" spans="1:15" ht="25.5">
      <c r="A5" s="112" t="s">
        <v>34</v>
      </c>
      <c r="B5" s="113"/>
      <c r="C5" s="114"/>
      <c r="D5" s="22" t="s">
        <v>35</v>
      </c>
      <c r="E5" s="45" t="s">
        <v>264</v>
      </c>
      <c r="F5" s="45" t="s">
        <v>265</v>
      </c>
      <c r="G5" s="46" t="s">
        <v>272</v>
      </c>
      <c r="H5" s="46" t="s">
        <v>273</v>
      </c>
      <c r="I5" s="46" t="s">
        <v>49</v>
      </c>
      <c r="J5" s="46" t="s">
        <v>50</v>
      </c>
      <c r="K5" s="46" t="s">
        <v>51</v>
      </c>
      <c r="O5" s="48"/>
    </row>
    <row r="6" spans="1:15" ht="19.5" customHeight="1">
      <c r="A6" s="109" t="s">
        <v>154</v>
      </c>
      <c r="B6" s="110"/>
      <c r="C6" s="111"/>
      <c r="D6" s="28" t="s">
        <v>155</v>
      </c>
      <c r="E6" s="66">
        <f>SUM(E7)</f>
        <v>1367073.6</v>
      </c>
      <c r="F6" s="66">
        <f>(E6/7.5345)</f>
        <v>181441.84750149315</v>
      </c>
      <c r="G6" s="67">
        <f>SUM(G7)</f>
        <v>1655670</v>
      </c>
      <c r="H6" s="67">
        <f>(G6/7.5345)</f>
        <v>219745.17220784392</v>
      </c>
      <c r="I6" s="67">
        <f>SUM(I7)</f>
        <v>255200</v>
      </c>
      <c r="J6" s="67">
        <f>SUM(J7)</f>
        <v>232598</v>
      </c>
      <c r="K6" s="67">
        <f>SUM(K7)</f>
        <v>224404</v>
      </c>
      <c r="O6" s="48"/>
    </row>
    <row r="7" spans="1:15" ht="19.5" customHeight="1">
      <c r="A7" s="115" t="s">
        <v>156</v>
      </c>
      <c r="B7" s="116"/>
      <c r="C7" s="117"/>
      <c r="D7" s="28" t="s">
        <v>155</v>
      </c>
      <c r="E7" s="66">
        <f>SUM(E8,E12)</f>
        <v>1367073.6</v>
      </c>
      <c r="F7" s="66">
        <f aca="true" t="shared" si="0" ref="F7:F73">(E7/7.5345)</f>
        <v>181441.84750149315</v>
      </c>
      <c r="G7" s="67">
        <f>SUM(G8,G12)</f>
        <v>1655670</v>
      </c>
      <c r="H7" s="67">
        <f aca="true" t="shared" si="1" ref="H7:H70">(G7/7.5345)</f>
        <v>219745.17220784392</v>
      </c>
      <c r="I7" s="67">
        <f>SUM(I8,I12)</f>
        <v>255200</v>
      </c>
      <c r="J7" s="67">
        <f>SUM(J8,J12)</f>
        <v>232598</v>
      </c>
      <c r="K7" s="67">
        <f>SUM(K8,K12)</f>
        <v>224404</v>
      </c>
      <c r="O7" s="48"/>
    </row>
    <row r="8" spans="1:15" ht="17.25" customHeight="1">
      <c r="A8" s="100" t="s">
        <v>157</v>
      </c>
      <c r="B8" s="101"/>
      <c r="C8" s="102"/>
      <c r="D8" s="18" t="s">
        <v>88</v>
      </c>
      <c r="E8" s="47">
        <f>SUM(E9)</f>
        <v>1190891.82</v>
      </c>
      <c r="F8" s="47">
        <f t="shared" si="0"/>
        <v>158058.50686840533</v>
      </c>
      <c r="G8" s="64">
        <f>SUM(G9)</f>
        <v>1332970</v>
      </c>
      <c r="H8" s="64">
        <f t="shared" si="1"/>
        <v>176915.52193244407</v>
      </c>
      <c r="I8" s="64">
        <f>SUM(I9)</f>
        <v>194333</v>
      </c>
      <c r="J8" s="64">
        <f>SUM(J9)</f>
        <v>182655</v>
      </c>
      <c r="K8" s="65">
        <f>SUM(K9)</f>
        <v>183680</v>
      </c>
      <c r="O8" s="48"/>
    </row>
    <row r="9" spans="1:11" ht="15">
      <c r="A9" s="103">
        <v>3</v>
      </c>
      <c r="B9" s="104"/>
      <c r="C9" s="105"/>
      <c r="D9" s="69" t="s">
        <v>23</v>
      </c>
      <c r="E9" s="47">
        <f>SUM(E10:E11)</f>
        <v>1190891.82</v>
      </c>
      <c r="F9" s="47">
        <f t="shared" si="0"/>
        <v>158058.50686840533</v>
      </c>
      <c r="G9" s="64">
        <f>SUM(G10:G11)</f>
        <v>1332970</v>
      </c>
      <c r="H9" s="64">
        <f t="shared" si="1"/>
        <v>176915.52193244407</v>
      </c>
      <c r="I9" s="64">
        <f>SUM(I10:I11)</f>
        <v>194333</v>
      </c>
      <c r="J9" s="64">
        <f>SUM(J10:J11)</f>
        <v>182655</v>
      </c>
      <c r="K9" s="65">
        <f>SUM(K10:K11)</f>
        <v>183680</v>
      </c>
    </row>
    <row r="10" spans="1:11" ht="15">
      <c r="A10" s="106">
        <v>31</v>
      </c>
      <c r="B10" s="107"/>
      <c r="C10" s="108"/>
      <c r="D10" s="69" t="s">
        <v>24</v>
      </c>
      <c r="E10" s="47">
        <v>1072751.5</v>
      </c>
      <c r="F10" s="47">
        <f t="shared" si="0"/>
        <v>142378.59181100273</v>
      </c>
      <c r="G10" s="64">
        <v>1231970</v>
      </c>
      <c r="H10" s="64">
        <f t="shared" si="1"/>
        <v>163510.51828256686</v>
      </c>
      <c r="I10" s="64">
        <v>179335</v>
      </c>
      <c r="J10" s="64">
        <v>168587</v>
      </c>
      <c r="K10" s="65">
        <v>170274</v>
      </c>
    </row>
    <row r="11" spans="1:11" ht="15">
      <c r="A11" s="106">
        <v>32</v>
      </c>
      <c r="B11" s="107"/>
      <c r="C11" s="108"/>
      <c r="D11" s="69" t="s">
        <v>36</v>
      </c>
      <c r="E11" s="47">
        <v>118140.32</v>
      </c>
      <c r="F11" s="47">
        <f t="shared" si="0"/>
        <v>15679.915057402615</v>
      </c>
      <c r="G11" s="64">
        <v>101000</v>
      </c>
      <c r="H11" s="64">
        <f t="shared" si="1"/>
        <v>13405.003649877232</v>
      </c>
      <c r="I11" s="64">
        <v>14998</v>
      </c>
      <c r="J11" s="64">
        <v>14068</v>
      </c>
      <c r="K11" s="65">
        <v>13406</v>
      </c>
    </row>
    <row r="12" spans="1:11" ht="18" customHeight="1">
      <c r="A12" s="100" t="s">
        <v>158</v>
      </c>
      <c r="B12" s="101"/>
      <c r="C12" s="102"/>
      <c r="D12" s="18" t="s">
        <v>78</v>
      </c>
      <c r="E12" s="47">
        <f>SUM(E13)</f>
        <v>176181.78</v>
      </c>
      <c r="F12" s="47">
        <f t="shared" si="0"/>
        <v>23383.340633087795</v>
      </c>
      <c r="G12" s="64">
        <f>SUM(G13)</f>
        <v>322700</v>
      </c>
      <c r="H12" s="64">
        <f t="shared" si="1"/>
        <v>42829.65027539983</v>
      </c>
      <c r="I12" s="64">
        <f>SUM(I13)</f>
        <v>60867</v>
      </c>
      <c r="J12" s="64">
        <f>SUM(J13)</f>
        <v>49943</v>
      </c>
      <c r="K12" s="65">
        <f>SUM(K13)</f>
        <v>40724</v>
      </c>
    </row>
    <row r="13" spans="1:11" ht="15" customHeight="1">
      <c r="A13" s="103">
        <v>3</v>
      </c>
      <c r="B13" s="104"/>
      <c r="C13" s="105"/>
      <c r="D13" s="69" t="s">
        <v>23</v>
      </c>
      <c r="E13" s="47">
        <f>SUM(E14:E16)</f>
        <v>176181.78</v>
      </c>
      <c r="F13" s="47">
        <f t="shared" si="0"/>
        <v>23383.340633087795</v>
      </c>
      <c r="G13" s="64">
        <f>SUM(G14:G16)</f>
        <v>322700</v>
      </c>
      <c r="H13" s="64">
        <f t="shared" si="1"/>
        <v>42829.65027539983</v>
      </c>
      <c r="I13" s="64">
        <f>SUM(I14:I16)</f>
        <v>60867</v>
      </c>
      <c r="J13" s="64">
        <f>SUM(J14:J16)</f>
        <v>49943</v>
      </c>
      <c r="K13" s="65">
        <f>SUM(K14:K16)</f>
        <v>40724</v>
      </c>
    </row>
    <row r="14" spans="1:11" ht="14.25" customHeight="1">
      <c r="A14" s="106">
        <v>31</v>
      </c>
      <c r="B14" s="107"/>
      <c r="C14" s="108"/>
      <c r="D14" s="69" t="s">
        <v>24</v>
      </c>
      <c r="E14" s="47">
        <v>45709.58</v>
      </c>
      <c r="F14" s="47">
        <f t="shared" si="0"/>
        <v>6066.703829053023</v>
      </c>
      <c r="G14" s="64">
        <v>53000</v>
      </c>
      <c r="H14" s="64">
        <f t="shared" si="1"/>
        <v>7034.308845975181</v>
      </c>
      <c r="I14" s="64">
        <v>27872</v>
      </c>
      <c r="J14" s="64">
        <v>15794</v>
      </c>
      <c r="K14" s="65">
        <v>7034</v>
      </c>
    </row>
    <row r="15" spans="1:11" ht="15" customHeight="1">
      <c r="A15" s="106">
        <v>32</v>
      </c>
      <c r="B15" s="107"/>
      <c r="C15" s="108"/>
      <c r="D15" s="69" t="s">
        <v>36</v>
      </c>
      <c r="E15" s="47">
        <v>124675.42</v>
      </c>
      <c r="F15" s="47">
        <f t="shared" si="0"/>
        <v>16547.271882673038</v>
      </c>
      <c r="G15" s="64">
        <v>261000</v>
      </c>
      <c r="H15" s="64">
        <f t="shared" si="1"/>
        <v>34640.652996217395</v>
      </c>
      <c r="I15" s="64">
        <v>31641</v>
      </c>
      <c r="J15" s="64">
        <v>32994</v>
      </c>
      <c r="K15" s="65">
        <v>32667</v>
      </c>
    </row>
    <row r="16" spans="1:11" ht="15" customHeight="1">
      <c r="A16" s="60">
        <v>34</v>
      </c>
      <c r="B16" s="61"/>
      <c r="C16" s="62"/>
      <c r="D16" s="14" t="s">
        <v>86</v>
      </c>
      <c r="E16" s="47">
        <v>5796.78</v>
      </c>
      <c r="F16" s="47">
        <f t="shared" si="0"/>
        <v>769.3649213617359</v>
      </c>
      <c r="G16" s="64">
        <v>8700</v>
      </c>
      <c r="H16" s="64">
        <f t="shared" si="1"/>
        <v>1154.6884332072466</v>
      </c>
      <c r="I16" s="64">
        <v>1354</v>
      </c>
      <c r="J16" s="64">
        <v>1155</v>
      </c>
      <c r="K16" s="65">
        <v>1023</v>
      </c>
    </row>
    <row r="17" spans="1:11" ht="19.5" customHeight="1">
      <c r="A17" s="109" t="s">
        <v>159</v>
      </c>
      <c r="B17" s="110"/>
      <c r="C17" s="111"/>
      <c r="D17" s="28" t="s">
        <v>160</v>
      </c>
      <c r="E17" s="66">
        <f>SUM(E18)</f>
        <v>34078.869999999995</v>
      </c>
      <c r="F17" s="66">
        <f t="shared" si="0"/>
        <v>4523.043333996947</v>
      </c>
      <c r="G17" s="67">
        <f>SUM(G18)</f>
        <v>66100</v>
      </c>
      <c r="H17" s="67">
        <f t="shared" si="1"/>
        <v>8772.977636206782</v>
      </c>
      <c r="I17" s="67">
        <f>SUM(I18)</f>
        <v>9701</v>
      </c>
      <c r="J17" s="67">
        <f>SUM(J18)</f>
        <v>8901</v>
      </c>
      <c r="K17" s="68">
        <f>SUM(K18)</f>
        <v>9648</v>
      </c>
    </row>
    <row r="18" spans="1:11" ht="18" customHeight="1">
      <c r="A18" s="109" t="s">
        <v>161</v>
      </c>
      <c r="B18" s="110"/>
      <c r="C18" s="111"/>
      <c r="D18" s="28" t="s">
        <v>160</v>
      </c>
      <c r="E18" s="66">
        <f>SUM(E19,E22,E25,E28)</f>
        <v>34078.869999999995</v>
      </c>
      <c r="F18" s="66">
        <f t="shared" si="0"/>
        <v>4523.043333996947</v>
      </c>
      <c r="G18" s="67">
        <f>SUM(G19,G22,G25,G28,G31)</f>
        <v>66100</v>
      </c>
      <c r="H18" s="67">
        <f t="shared" si="1"/>
        <v>8772.977636206782</v>
      </c>
      <c r="I18" s="67">
        <f>SUM(I19,I22,I25,I28,I31)</f>
        <v>9701</v>
      </c>
      <c r="J18" s="67">
        <f>SUM(J19,J22,J25,J28,J31)</f>
        <v>8901</v>
      </c>
      <c r="K18" s="68">
        <f>SUM(K19,K22,K25,K28,K31)</f>
        <v>9648</v>
      </c>
    </row>
    <row r="19" spans="1:11" ht="18" customHeight="1">
      <c r="A19" s="100" t="s">
        <v>157</v>
      </c>
      <c r="B19" s="101"/>
      <c r="C19" s="102"/>
      <c r="D19" s="18" t="s">
        <v>88</v>
      </c>
      <c r="E19" s="47">
        <f>SUM(E20)</f>
        <v>15018.66</v>
      </c>
      <c r="F19" s="47">
        <f t="shared" si="0"/>
        <v>1993.3187338244077</v>
      </c>
      <c r="G19" s="64">
        <f>SUM(G20)</f>
        <v>25000</v>
      </c>
      <c r="H19" s="64">
        <f t="shared" si="1"/>
        <v>3318.0702103656513</v>
      </c>
      <c r="I19" s="64">
        <f aca="true" t="shared" si="2" ref="I19:K20">SUM(I20)</f>
        <v>5574</v>
      </c>
      <c r="J19" s="64">
        <f t="shared" si="2"/>
        <v>3052</v>
      </c>
      <c r="K19" s="65">
        <f t="shared" si="2"/>
        <v>3338</v>
      </c>
    </row>
    <row r="20" spans="1:11" ht="15" customHeight="1">
      <c r="A20" s="103">
        <v>3</v>
      </c>
      <c r="B20" s="104"/>
      <c r="C20" s="105"/>
      <c r="D20" s="69" t="s">
        <v>23</v>
      </c>
      <c r="E20" s="47">
        <f>SUM(E21)</f>
        <v>15018.66</v>
      </c>
      <c r="F20" s="47">
        <f t="shared" si="0"/>
        <v>1993.3187338244077</v>
      </c>
      <c r="G20" s="64">
        <f>SUM(G21)</f>
        <v>25000</v>
      </c>
      <c r="H20" s="64">
        <f t="shared" si="1"/>
        <v>3318.0702103656513</v>
      </c>
      <c r="I20" s="64">
        <f t="shared" si="2"/>
        <v>5574</v>
      </c>
      <c r="J20" s="64">
        <f t="shared" si="2"/>
        <v>3052</v>
      </c>
      <c r="K20" s="65">
        <f t="shared" si="2"/>
        <v>3338</v>
      </c>
    </row>
    <row r="21" spans="1:11" ht="15" customHeight="1">
      <c r="A21" s="106">
        <v>32</v>
      </c>
      <c r="B21" s="107"/>
      <c r="C21" s="108"/>
      <c r="D21" s="69" t="s">
        <v>36</v>
      </c>
      <c r="E21" s="47">
        <v>15018.66</v>
      </c>
      <c r="F21" s="47">
        <f t="shared" si="0"/>
        <v>1993.3187338244077</v>
      </c>
      <c r="G21" s="64">
        <v>25000</v>
      </c>
      <c r="H21" s="64">
        <f t="shared" si="1"/>
        <v>3318.0702103656513</v>
      </c>
      <c r="I21" s="64">
        <v>5574</v>
      </c>
      <c r="J21" s="64">
        <v>3052</v>
      </c>
      <c r="K21" s="65">
        <v>3338</v>
      </c>
    </row>
    <row r="22" spans="1:11" ht="15" customHeight="1">
      <c r="A22" s="100" t="s">
        <v>251</v>
      </c>
      <c r="B22" s="101"/>
      <c r="C22" s="102"/>
      <c r="D22" s="18" t="s">
        <v>89</v>
      </c>
      <c r="E22" s="47">
        <f>SUM(E23)</f>
        <v>12822.21</v>
      </c>
      <c r="F22" s="47">
        <f t="shared" si="0"/>
        <v>1701.7997212821022</v>
      </c>
      <c r="G22" s="64">
        <f>SUM(G23)</f>
        <v>17000</v>
      </c>
      <c r="H22" s="64">
        <f t="shared" si="1"/>
        <v>2256.287743048643</v>
      </c>
      <c r="I22" s="64">
        <f aca="true" t="shared" si="3" ref="I22:K23">SUM(I23)</f>
        <v>1460</v>
      </c>
      <c r="J22" s="64">
        <f t="shared" si="3"/>
        <v>1858</v>
      </c>
      <c r="K22" s="65">
        <f t="shared" si="3"/>
        <v>2256</v>
      </c>
    </row>
    <row r="23" spans="1:11" ht="20.25" customHeight="1">
      <c r="A23" s="60">
        <v>4</v>
      </c>
      <c r="B23" s="61"/>
      <c r="C23" s="62"/>
      <c r="D23" s="25" t="s">
        <v>25</v>
      </c>
      <c r="E23" s="66">
        <f>SUM(E24)</f>
        <v>12822.21</v>
      </c>
      <c r="F23" s="66">
        <f t="shared" si="0"/>
        <v>1701.7997212821022</v>
      </c>
      <c r="G23" s="67">
        <f>SUM(G24)</f>
        <v>17000</v>
      </c>
      <c r="H23" s="67">
        <f t="shared" si="1"/>
        <v>2256.287743048643</v>
      </c>
      <c r="I23" s="67">
        <f t="shared" si="3"/>
        <v>1460</v>
      </c>
      <c r="J23" s="67">
        <f t="shared" si="3"/>
        <v>1858</v>
      </c>
      <c r="K23" s="68">
        <f t="shared" si="3"/>
        <v>2256</v>
      </c>
    </row>
    <row r="24" spans="1:11" ht="26.25" customHeight="1">
      <c r="A24" s="60">
        <v>42</v>
      </c>
      <c r="B24" s="61"/>
      <c r="C24" s="62"/>
      <c r="D24" s="26" t="s">
        <v>55</v>
      </c>
      <c r="E24" s="47">
        <v>12822.21</v>
      </c>
      <c r="F24" s="47">
        <f>(E24/7.5345)</f>
        <v>1701.7997212821022</v>
      </c>
      <c r="G24" s="64">
        <v>17000</v>
      </c>
      <c r="H24" s="64">
        <f t="shared" si="1"/>
        <v>2256.287743048643</v>
      </c>
      <c r="I24" s="64">
        <v>1460</v>
      </c>
      <c r="J24" s="64">
        <v>1858</v>
      </c>
      <c r="K24" s="65">
        <v>2256</v>
      </c>
    </row>
    <row r="25" spans="1:11" ht="29.25" customHeight="1">
      <c r="A25" s="100" t="s">
        <v>162</v>
      </c>
      <c r="B25" s="101"/>
      <c r="C25" s="102"/>
      <c r="D25" s="18" t="s">
        <v>149</v>
      </c>
      <c r="E25" s="47">
        <f>SUM(E26)</f>
        <v>3295</v>
      </c>
      <c r="F25" s="47">
        <f t="shared" si="0"/>
        <v>437.32165372619284</v>
      </c>
      <c r="G25" s="64">
        <f>SUM(G26)</f>
        <v>3000</v>
      </c>
      <c r="H25" s="64">
        <f t="shared" si="1"/>
        <v>398.1684252438781</v>
      </c>
      <c r="I25" s="64">
        <f aca="true" t="shared" si="4" ref="I25:K26">SUM(I26)</f>
        <v>942</v>
      </c>
      <c r="J25" s="64">
        <f t="shared" si="4"/>
        <v>740</v>
      </c>
      <c r="K25" s="65">
        <f t="shared" si="4"/>
        <v>740</v>
      </c>
    </row>
    <row r="26" spans="1:11" ht="16.5" customHeight="1">
      <c r="A26" s="103">
        <v>3</v>
      </c>
      <c r="B26" s="104"/>
      <c r="C26" s="105"/>
      <c r="D26" s="69" t="s">
        <v>23</v>
      </c>
      <c r="E26" s="47">
        <f>SUM(E27)</f>
        <v>3295</v>
      </c>
      <c r="F26" s="47">
        <f t="shared" si="0"/>
        <v>437.32165372619284</v>
      </c>
      <c r="G26" s="64">
        <f>SUM(G27)</f>
        <v>3000</v>
      </c>
      <c r="H26" s="64">
        <f t="shared" si="1"/>
        <v>398.1684252438781</v>
      </c>
      <c r="I26" s="64">
        <f t="shared" si="4"/>
        <v>942</v>
      </c>
      <c r="J26" s="64">
        <f t="shared" si="4"/>
        <v>740</v>
      </c>
      <c r="K26" s="65">
        <f t="shared" si="4"/>
        <v>740</v>
      </c>
    </row>
    <row r="27" spans="1:11" ht="15.75" customHeight="1">
      <c r="A27" s="106">
        <v>32</v>
      </c>
      <c r="B27" s="107"/>
      <c r="C27" s="108"/>
      <c r="D27" s="69" t="s">
        <v>36</v>
      </c>
      <c r="E27" s="47">
        <v>3295</v>
      </c>
      <c r="F27" s="47">
        <f t="shared" si="0"/>
        <v>437.32165372619284</v>
      </c>
      <c r="G27" s="64">
        <v>3000</v>
      </c>
      <c r="H27" s="64">
        <f t="shared" si="1"/>
        <v>398.1684252438781</v>
      </c>
      <c r="I27" s="64">
        <v>942</v>
      </c>
      <c r="J27" s="64">
        <v>740</v>
      </c>
      <c r="K27" s="65">
        <v>740</v>
      </c>
    </row>
    <row r="28" spans="1:11" ht="18" customHeight="1">
      <c r="A28" s="100" t="s">
        <v>158</v>
      </c>
      <c r="B28" s="101"/>
      <c r="C28" s="102"/>
      <c r="D28" s="18" t="s">
        <v>78</v>
      </c>
      <c r="E28" s="47">
        <f>SUM(E29)</f>
        <v>2943</v>
      </c>
      <c r="F28" s="47">
        <f t="shared" si="0"/>
        <v>390.60322516424446</v>
      </c>
      <c r="G28" s="64">
        <f>SUM(G29)</f>
        <v>21000</v>
      </c>
      <c r="H28" s="64">
        <f t="shared" si="1"/>
        <v>2787.178976707147</v>
      </c>
      <c r="I28" s="64">
        <f aca="true" t="shared" si="5" ref="I28:K29">SUM(I29)</f>
        <v>1712</v>
      </c>
      <c r="J28" s="64">
        <f t="shared" si="5"/>
        <v>3238</v>
      </c>
      <c r="K28" s="65">
        <f t="shared" si="5"/>
        <v>3301</v>
      </c>
    </row>
    <row r="29" spans="1:11" ht="15.75" customHeight="1">
      <c r="A29" s="103">
        <v>3</v>
      </c>
      <c r="B29" s="104"/>
      <c r="C29" s="105"/>
      <c r="D29" s="69" t="s">
        <v>23</v>
      </c>
      <c r="E29" s="47">
        <f>SUM(E30)</f>
        <v>2943</v>
      </c>
      <c r="F29" s="47">
        <f t="shared" si="0"/>
        <v>390.60322516424446</v>
      </c>
      <c r="G29" s="64">
        <f>SUM(G30)</f>
        <v>21000</v>
      </c>
      <c r="H29" s="64">
        <f t="shared" si="1"/>
        <v>2787.178976707147</v>
      </c>
      <c r="I29" s="64">
        <f t="shared" si="5"/>
        <v>1712</v>
      </c>
      <c r="J29" s="64">
        <f t="shared" si="5"/>
        <v>3238</v>
      </c>
      <c r="K29" s="65">
        <f t="shared" si="5"/>
        <v>3301</v>
      </c>
    </row>
    <row r="30" spans="1:11" ht="15.75" customHeight="1">
      <c r="A30" s="106">
        <v>32</v>
      </c>
      <c r="B30" s="107"/>
      <c r="C30" s="108"/>
      <c r="D30" s="69" t="s">
        <v>36</v>
      </c>
      <c r="E30" s="47">
        <v>2943</v>
      </c>
      <c r="F30" s="47">
        <f t="shared" si="0"/>
        <v>390.60322516424446</v>
      </c>
      <c r="G30" s="64">
        <v>21000</v>
      </c>
      <c r="H30" s="64">
        <f t="shared" si="1"/>
        <v>2787.178976707147</v>
      </c>
      <c r="I30" s="64">
        <v>1712</v>
      </c>
      <c r="J30" s="64">
        <v>3238</v>
      </c>
      <c r="K30" s="65">
        <v>3301</v>
      </c>
    </row>
    <row r="31" spans="1:11" ht="15.75" customHeight="1">
      <c r="A31" s="100" t="s">
        <v>266</v>
      </c>
      <c r="B31" s="101"/>
      <c r="C31" s="102"/>
      <c r="D31" s="55" t="s">
        <v>91</v>
      </c>
      <c r="E31" s="47">
        <f>SUM(E32)</f>
        <v>0</v>
      </c>
      <c r="F31" s="47">
        <v>0</v>
      </c>
      <c r="G31" s="64">
        <f>SUM(G32)</f>
        <v>100</v>
      </c>
      <c r="H31" s="64">
        <f t="shared" si="1"/>
        <v>13.272280841462605</v>
      </c>
      <c r="I31" s="64">
        <f aca="true" t="shared" si="6" ref="I31:K32">SUM(I32)</f>
        <v>13</v>
      </c>
      <c r="J31" s="64">
        <f t="shared" si="6"/>
        <v>13</v>
      </c>
      <c r="K31" s="65">
        <f t="shared" si="6"/>
        <v>13</v>
      </c>
    </row>
    <row r="32" spans="1:11" ht="15.75" customHeight="1">
      <c r="A32" s="103">
        <v>3</v>
      </c>
      <c r="B32" s="104"/>
      <c r="C32" s="105"/>
      <c r="D32" s="69" t="s">
        <v>23</v>
      </c>
      <c r="E32" s="47">
        <f>SUM(E33)</f>
        <v>0</v>
      </c>
      <c r="F32" s="47">
        <v>0</v>
      </c>
      <c r="G32" s="64">
        <f>SUM(G33)</f>
        <v>100</v>
      </c>
      <c r="H32" s="64">
        <f t="shared" si="1"/>
        <v>13.272280841462605</v>
      </c>
      <c r="I32" s="64">
        <f t="shared" si="6"/>
        <v>13</v>
      </c>
      <c r="J32" s="64">
        <f t="shared" si="6"/>
        <v>13</v>
      </c>
      <c r="K32" s="65">
        <f t="shared" si="6"/>
        <v>13</v>
      </c>
    </row>
    <row r="33" spans="1:11" ht="15.75" customHeight="1">
      <c r="A33" s="106">
        <v>32</v>
      </c>
      <c r="B33" s="107"/>
      <c r="C33" s="108"/>
      <c r="D33" s="69" t="s">
        <v>36</v>
      </c>
      <c r="E33" s="47">
        <v>0</v>
      </c>
      <c r="F33" s="47">
        <v>0</v>
      </c>
      <c r="G33" s="64">
        <v>100</v>
      </c>
      <c r="H33" s="64">
        <f t="shared" si="1"/>
        <v>13.272280841462605</v>
      </c>
      <c r="I33" s="64">
        <v>13</v>
      </c>
      <c r="J33" s="64">
        <v>13</v>
      </c>
      <c r="K33" s="65">
        <v>13</v>
      </c>
    </row>
    <row r="34" spans="1:11" s="58" customFormat="1" ht="18" customHeight="1">
      <c r="A34" s="109" t="s">
        <v>163</v>
      </c>
      <c r="B34" s="110"/>
      <c r="C34" s="111"/>
      <c r="D34" s="28" t="s">
        <v>165</v>
      </c>
      <c r="E34" s="66">
        <f>SUM(E35)</f>
        <v>6439.36</v>
      </c>
      <c r="F34" s="66">
        <f t="shared" si="0"/>
        <v>854.6499435928064</v>
      </c>
      <c r="G34" s="67">
        <f>SUM(G35)</f>
        <v>35600</v>
      </c>
      <c r="H34" s="67">
        <f t="shared" si="1"/>
        <v>4724.931979560687</v>
      </c>
      <c r="I34" s="67">
        <f>SUM(I35)</f>
        <v>4194</v>
      </c>
      <c r="J34" s="67">
        <f>SUM(J35)</f>
        <v>4724</v>
      </c>
      <c r="K34" s="68">
        <f>SUM(K35)</f>
        <v>4097</v>
      </c>
    </row>
    <row r="35" spans="1:11" s="58" customFormat="1" ht="18" customHeight="1">
      <c r="A35" s="109" t="s">
        <v>164</v>
      </c>
      <c r="B35" s="110"/>
      <c r="C35" s="111"/>
      <c r="D35" s="28" t="s">
        <v>165</v>
      </c>
      <c r="E35" s="66">
        <f>SUM(E36,E39)</f>
        <v>6439.36</v>
      </c>
      <c r="F35" s="66">
        <f t="shared" si="0"/>
        <v>854.6499435928064</v>
      </c>
      <c r="G35" s="67">
        <f>SUM(G36,G39)</f>
        <v>35600</v>
      </c>
      <c r="H35" s="67">
        <f t="shared" si="1"/>
        <v>4724.931979560687</v>
      </c>
      <c r="I35" s="67">
        <f>SUM(I36,I39)</f>
        <v>4194</v>
      </c>
      <c r="J35" s="67">
        <f>SUM(J36,J39)</f>
        <v>4724</v>
      </c>
      <c r="K35" s="68">
        <f>SUM(K36,K39)</f>
        <v>4097</v>
      </c>
    </row>
    <row r="36" spans="1:11" ht="19.5" customHeight="1">
      <c r="A36" s="100" t="s">
        <v>157</v>
      </c>
      <c r="B36" s="101"/>
      <c r="C36" s="102"/>
      <c r="D36" s="18" t="s">
        <v>88</v>
      </c>
      <c r="E36" s="47">
        <f>SUM(E37)</f>
        <v>4745.15</v>
      </c>
      <c r="F36" s="47">
        <f t="shared" si="0"/>
        <v>629.7896343486627</v>
      </c>
      <c r="G36" s="64">
        <f>SUM(G37)</f>
        <v>24000</v>
      </c>
      <c r="H36" s="64">
        <f t="shared" si="1"/>
        <v>3185.347401951025</v>
      </c>
      <c r="I36" s="64">
        <f aca="true" t="shared" si="7" ref="I36:K37">SUM(I37)</f>
        <v>2920</v>
      </c>
      <c r="J36" s="64">
        <f t="shared" si="7"/>
        <v>3185</v>
      </c>
      <c r="K36" s="65">
        <f t="shared" si="7"/>
        <v>2558</v>
      </c>
    </row>
    <row r="37" spans="1:11" ht="15.75" customHeight="1">
      <c r="A37" s="103">
        <v>3</v>
      </c>
      <c r="B37" s="104"/>
      <c r="C37" s="105"/>
      <c r="D37" s="69" t="s">
        <v>23</v>
      </c>
      <c r="E37" s="47">
        <f>SUM(E38)</f>
        <v>4745.15</v>
      </c>
      <c r="F37" s="47">
        <f t="shared" si="0"/>
        <v>629.7896343486627</v>
      </c>
      <c r="G37" s="64">
        <f>SUM(G38)</f>
        <v>24000</v>
      </c>
      <c r="H37" s="64">
        <f t="shared" si="1"/>
        <v>3185.347401951025</v>
      </c>
      <c r="I37" s="64">
        <f t="shared" si="7"/>
        <v>2920</v>
      </c>
      <c r="J37" s="64">
        <f t="shared" si="7"/>
        <v>3185</v>
      </c>
      <c r="K37" s="65">
        <f t="shared" si="7"/>
        <v>2558</v>
      </c>
    </row>
    <row r="38" spans="1:11" ht="15.75" customHeight="1">
      <c r="A38" s="106">
        <v>32</v>
      </c>
      <c r="B38" s="107"/>
      <c r="C38" s="108"/>
      <c r="D38" s="69" t="s">
        <v>36</v>
      </c>
      <c r="E38" s="47">
        <v>4745.15</v>
      </c>
      <c r="F38" s="47">
        <f t="shared" si="0"/>
        <v>629.7896343486627</v>
      </c>
      <c r="G38" s="64">
        <v>24000</v>
      </c>
      <c r="H38" s="64">
        <f t="shared" si="1"/>
        <v>3185.347401951025</v>
      </c>
      <c r="I38" s="64">
        <v>2920</v>
      </c>
      <c r="J38" s="64">
        <v>3185</v>
      </c>
      <c r="K38" s="65">
        <v>2558</v>
      </c>
    </row>
    <row r="39" spans="1:11" ht="18.75" customHeight="1">
      <c r="A39" s="100" t="s">
        <v>158</v>
      </c>
      <c r="B39" s="101"/>
      <c r="C39" s="102"/>
      <c r="D39" s="18" t="s">
        <v>78</v>
      </c>
      <c r="E39" s="47">
        <f>SUM(E40)</f>
        <v>1694.21</v>
      </c>
      <c r="F39" s="47">
        <f t="shared" si="0"/>
        <v>224.8603092441436</v>
      </c>
      <c r="G39" s="64">
        <f>SUM(G40)</f>
        <v>11600</v>
      </c>
      <c r="H39" s="64">
        <f t="shared" si="1"/>
        <v>1539.5845776096621</v>
      </c>
      <c r="I39" s="64">
        <f aca="true" t="shared" si="8" ref="I39:K40">SUM(I40)</f>
        <v>1274</v>
      </c>
      <c r="J39" s="64">
        <f t="shared" si="8"/>
        <v>1539</v>
      </c>
      <c r="K39" s="65">
        <f t="shared" si="8"/>
        <v>1539</v>
      </c>
    </row>
    <row r="40" spans="1:11" ht="15.75" customHeight="1">
      <c r="A40" s="103">
        <v>3</v>
      </c>
      <c r="B40" s="104"/>
      <c r="C40" s="105"/>
      <c r="D40" s="69" t="s">
        <v>23</v>
      </c>
      <c r="E40" s="47">
        <f>SUM(E41)</f>
        <v>1694.21</v>
      </c>
      <c r="F40" s="47">
        <f t="shared" si="0"/>
        <v>224.8603092441436</v>
      </c>
      <c r="G40" s="64">
        <f>SUM(G41)</f>
        <v>11600</v>
      </c>
      <c r="H40" s="64">
        <f t="shared" si="1"/>
        <v>1539.5845776096621</v>
      </c>
      <c r="I40" s="64">
        <f t="shared" si="8"/>
        <v>1274</v>
      </c>
      <c r="J40" s="64">
        <f t="shared" si="8"/>
        <v>1539</v>
      </c>
      <c r="K40" s="65">
        <f t="shared" si="8"/>
        <v>1539</v>
      </c>
    </row>
    <row r="41" spans="1:11" ht="15.75" customHeight="1">
      <c r="A41" s="106">
        <v>32</v>
      </c>
      <c r="B41" s="107"/>
      <c r="C41" s="108"/>
      <c r="D41" s="69" t="s">
        <v>36</v>
      </c>
      <c r="E41" s="47">
        <v>1694.21</v>
      </c>
      <c r="F41" s="47">
        <f t="shared" si="0"/>
        <v>224.8603092441436</v>
      </c>
      <c r="G41" s="64">
        <v>11600</v>
      </c>
      <c r="H41" s="64">
        <f t="shared" si="1"/>
        <v>1539.5845776096621</v>
      </c>
      <c r="I41" s="64">
        <v>1274</v>
      </c>
      <c r="J41" s="64">
        <v>1539</v>
      </c>
      <c r="K41" s="65">
        <v>1539</v>
      </c>
    </row>
    <row r="42" spans="1:11" s="58" customFormat="1" ht="18" customHeight="1">
      <c r="A42" s="109" t="s">
        <v>166</v>
      </c>
      <c r="B42" s="110"/>
      <c r="C42" s="111"/>
      <c r="D42" s="28" t="s">
        <v>168</v>
      </c>
      <c r="E42" s="66">
        <f>SUM(E43)</f>
        <v>25204.82</v>
      </c>
      <c r="F42" s="66">
        <f t="shared" si="0"/>
        <v>3345.254495985135</v>
      </c>
      <c r="G42" s="67">
        <f>SUM(G43)</f>
        <v>29700</v>
      </c>
      <c r="H42" s="67">
        <f t="shared" si="1"/>
        <v>3941.8674099143936</v>
      </c>
      <c r="I42" s="67">
        <f>SUM(I43)</f>
        <v>5269</v>
      </c>
      <c r="J42" s="67">
        <f>SUM(J43)</f>
        <v>3941</v>
      </c>
      <c r="K42" s="68">
        <f>SUM(K43)</f>
        <v>4474</v>
      </c>
    </row>
    <row r="43" spans="1:11" s="58" customFormat="1" ht="18" customHeight="1">
      <c r="A43" s="109" t="s">
        <v>167</v>
      </c>
      <c r="B43" s="110"/>
      <c r="C43" s="111"/>
      <c r="D43" s="28" t="s">
        <v>168</v>
      </c>
      <c r="E43" s="66">
        <f>SUM(E44,E47)</f>
        <v>25204.82</v>
      </c>
      <c r="F43" s="66">
        <f t="shared" si="0"/>
        <v>3345.254495985135</v>
      </c>
      <c r="G43" s="67">
        <f>SUM(G44,G47)</f>
        <v>29700</v>
      </c>
      <c r="H43" s="67">
        <f t="shared" si="1"/>
        <v>3941.8674099143936</v>
      </c>
      <c r="I43" s="67">
        <f>SUM(I44,I47)</f>
        <v>5269</v>
      </c>
      <c r="J43" s="67">
        <f>SUM(J44,J47)</f>
        <v>3941</v>
      </c>
      <c r="K43" s="68">
        <f>SUM(K44,K47)</f>
        <v>4474</v>
      </c>
    </row>
    <row r="44" spans="1:11" ht="18.75" customHeight="1">
      <c r="A44" s="100" t="s">
        <v>157</v>
      </c>
      <c r="B44" s="101"/>
      <c r="C44" s="102"/>
      <c r="D44" s="18" t="s">
        <v>88</v>
      </c>
      <c r="E44" s="47">
        <f>SUM(E45)</f>
        <v>14176.5</v>
      </c>
      <c r="F44" s="47">
        <f t="shared" si="0"/>
        <v>1881.5448934899462</v>
      </c>
      <c r="G44" s="64">
        <f>SUM(G45)</f>
        <v>15000</v>
      </c>
      <c r="H44" s="64">
        <f t="shared" si="1"/>
        <v>1990.8421262193906</v>
      </c>
      <c r="I44" s="64">
        <f aca="true" t="shared" si="9" ref="I44:K45">SUM(I45)</f>
        <v>3052</v>
      </c>
      <c r="J44" s="64">
        <f t="shared" si="9"/>
        <v>2920</v>
      </c>
      <c r="K44" s="65">
        <f t="shared" si="9"/>
        <v>2652</v>
      </c>
    </row>
    <row r="45" spans="1:11" ht="15.75" customHeight="1">
      <c r="A45" s="103">
        <v>3</v>
      </c>
      <c r="B45" s="104"/>
      <c r="C45" s="105"/>
      <c r="D45" s="69" t="s">
        <v>23</v>
      </c>
      <c r="E45" s="47">
        <f>SUM(E46)</f>
        <v>14176.5</v>
      </c>
      <c r="F45" s="47">
        <f t="shared" si="0"/>
        <v>1881.5448934899462</v>
      </c>
      <c r="G45" s="64">
        <f>SUM(G46)</f>
        <v>15000</v>
      </c>
      <c r="H45" s="64">
        <f t="shared" si="1"/>
        <v>1990.8421262193906</v>
      </c>
      <c r="I45" s="64">
        <f t="shared" si="9"/>
        <v>3052</v>
      </c>
      <c r="J45" s="64">
        <f t="shared" si="9"/>
        <v>2920</v>
      </c>
      <c r="K45" s="65">
        <f t="shared" si="9"/>
        <v>2652</v>
      </c>
    </row>
    <row r="46" spans="1:11" ht="15.75" customHeight="1">
      <c r="A46" s="106">
        <v>32</v>
      </c>
      <c r="B46" s="107"/>
      <c r="C46" s="108"/>
      <c r="D46" s="69" t="s">
        <v>36</v>
      </c>
      <c r="E46" s="47">
        <v>14176.5</v>
      </c>
      <c r="F46" s="47">
        <f t="shared" si="0"/>
        <v>1881.5448934899462</v>
      </c>
      <c r="G46" s="64">
        <v>15000</v>
      </c>
      <c r="H46" s="64">
        <f t="shared" si="1"/>
        <v>1990.8421262193906</v>
      </c>
      <c r="I46" s="64">
        <v>3052</v>
      </c>
      <c r="J46" s="64">
        <v>2920</v>
      </c>
      <c r="K46" s="65">
        <v>2652</v>
      </c>
    </row>
    <row r="47" spans="1:11" ht="18.75" customHeight="1">
      <c r="A47" s="100" t="s">
        <v>158</v>
      </c>
      <c r="B47" s="101"/>
      <c r="C47" s="102"/>
      <c r="D47" s="18" t="s">
        <v>78</v>
      </c>
      <c r="E47" s="47">
        <f>SUM(E48)</f>
        <v>11028.32</v>
      </c>
      <c r="F47" s="47">
        <f t="shared" si="0"/>
        <v>1463.7096024951886</v>
      </c>
      <c r="G47" s="64">
        <f>SUM(G48)</f>
        <v>14700</v>
      </c>
      <c r="H47" s="64">
        <f t="shared" si="1"/>
        <v>1951.0252836950028</v>
      </c>
      <c r="I47" s="64">
        <f aca="true" t="shared" si="10" ref="I47:K48">SUM(I48)</f>
        <v>2217</v>
      </c>
      <c r="J47" s="64">
        <f t="shared" si="10"/>
        <v>1021</v>
      </c>
      <c r="K47" s="65">
        <f t="shared" si="10"/>
        <v>1822</v>
      </c>
    </row>
    <row r="48" spans="1:11" ht="15.75" customHeight="1">
      <c r="A48" s="103">
        <v>3</v>
      </c>
      <c r="B48" s="104"/>
      <c r="C48" s="105"/>
      <c r="D48" s="69" t="s">
        <v>23</v>
      </c>
      <c r="E48" s="47">
        <f>SUM(E49)</f>
        <v>11028.32</v>
      </c>
      <c r="F48" s="47">
        <f t="shared" si="0"/>
        <v>1463.7096024951886</v>
      </c>
      <c r="G48" s="64">
        <f>SUM(G49)</f>
        <v>14700</v>
      </c>
      <c r="H48" s="64">
        <f t="shared" si="1"/>
        <v>1951.0252836950028</v>
      </c>
      <c r="I48" s="64">
        <f t="shared" si="10"/>
        <v>2217</v>
      </c>
      <c r="J48" s="64">
        <f t="shared" si="10"/>
        <v>1021</v>
      </c>
      <c r="K48" s="65">
        <f t="shared" si="10"/>
        <v>1822</v>
      </c>
    </row>
    <row r="49" spans="1:11" ht="15.75" customHeight="1">
      <c r="A49" s="106">
        <v>32</v>
      </c>
      <c r="B49" s="107"/>
      <c r="C49" s="108"/>
      <c r="D49" s="69" t="s">
        <v>36</v>
      </c>
      <c r="E49" s="47">
        <v>11028.32</v>
      </c>
      <c r="F49" s="47">
        <f t="shared" si="0"/>
        <v>1463.7096024951886</v>
      </c>
      <c r="G49" s="64">
        <v>14700</v>
      </c>
      <c r="H49" s="64">
        <f t="shared" si="1"/>
        <v>1951.0252836950028</v>
      </c>
      <c r="I49" s="64">
        <v>2217</v>
      </c>
      <c r="J49" s="64">
        <v>1021</v>
      </c>
      <c r="K49" s="65">
        <v>1822</v>
      </c>
    </row>
    <row r="50" spans="1:11" s="58" customFormat="1" ht="18.75" customHeight="1">
      <c r="A50" s="109" t="s">
        <v>169</v>
      </c>
      <c r="B50" s="110"/>
      <c r="C50" s="111"/>
      <c r="D50" s="28" t="s">
        <v>171</v>
      </c>
      <c r="E50" s="66">
        <f>SUM(E51)</f>
        <v>3868.52</v>
      </c>
      <c r="F50" s="66">
        <f t="shared" si="0"/>
        <v>513.4408388081491</v>
      </c>
      <c r="G50" s="67">
        <f>SUM(G51)</f>
        <v>18500</v>
      </c>
      <c r="H50" s="67">
        <f t="shared" si="1"/>
        <v>2455.371955670582</v>
      </c>
      <c r="I50" s="67">
        <f>SUM(I51)</f>
        <v>2521</v>
      </c>
      <c r="J50" s="67">
        <f>SUM(J51)</f>
        <v>2654</v>
      </c>
      <c r="K50" s="68">
        <f>SUM(K51)</f>
        <v>2688</v>
      </c>
    </row>
    <row r="51" spans="1:11" s="58" customFormat="1" ht="17.25" customHeight="1">
      <c r="A51" s="109" t="s">
        <v>170</v>
      </c>
      <c r="B51" s="110"/>
      <c r="C51" s="111"/>
      <c r="D51" s="28" t="s">
        <v>171</v>
      </c>
      <c r="E51" s="66">
        <f>SUM(E52,E55)</f>
        <v>3868.52</v>
      </c>
      <c r="F51" s="66">
        <f t="shared" si="0"/>
        <v>513.4408388081491</v>
      </c>
      <c r="G51" s="67">
        <f>SUM(G52,G55)</f>
        <v>18500</v>
      </c>
      <c r="H51" s="67">
        <f t="shared" si="1"/>
        <v>2455.371955670582</v>
      </c>
      <c r="I51" s="67">
        <f>SUM(I52,I55)</f>
        <v>2521</v>
      </c>
      <c r="J51" s="67">
        <f>SUM(J52,J55)</f>
        <v>2654</v>
      </c>
      <c r="K51" s="68">
        <f>SUM(K52,K55)</f>
        <v>2688</v>
      </c>
    </row>
    <row r="52" spans="1:11" ht="19.5" customHeight="1">
      <c r="A52" s="100" t="s">
        <v>157</v>
      </c>
      <c r="B52" s="101"/>
      <c r="C52" s="102"/>
      <c r="D52" s="18" t="s">
        <v>88</v>
      </c>
      <c r="E52" s="47">
        <f>SUM(E53)</f>
        <v>3868.52</v>
      </c>
      <c r="F52" s="47">
        <f t="shared" si="0"/>
        <v>513.4408388081491</v>
      </c>
      <c r="G52" s="64">
        <f>SUM(G53)</f>
        <v>16000</v>
      </c>
      <c r="H52" s="64">
        <f t="shared" si="1"/>
        <v>2123.564934634017</v>
      </c>
      <c r="I52" s="64">
        <f aca="true" t="shared" si="11" ref="I52:K53">SUM(I53)</f>
        <v>2123</v>
      </c>
      <c r="J52" s="64">
        <f t="shared" si="11"/>
        <v>2123</v>
      </c>
      <c r="K52" s="65">
        <f t="shared" si="11"/>
        <v>2123</v>
      </c>
    </row>
    <row r="53" spans="1:11" ht="15.75" customHeight="1">
      <c r="A53" s="103">
        <v>3</v>
      </c>
      <c r="B53" s="104"/>
      <c r="C53" s="105"/>
      <c r="D53" s="69" t="s">
        <v>23</v>
      </c>
      <c r="E53" s="47">
        <f>SUM(E54)</f>
        <v>3868.52</v>
      </c>
      <c r="F53" s="47">
        <f t="shared" si="0"/>
        <v>513.4408388081491</v>
      </c>
      <c r="G53" s="64">
        <f>SUM(G54)</f>
        <v>16000</v>
      </c>
      <c r="H53" s="64">
        <f t="shared" si="1"/>
        <v>2123.564934634017</v>
      </c>
      <c r="I53" s="64">
        <f t="shared" si="11"/>
        <v>2123</v>
      </c>
      <c r="J53" s="64">
        <f t="shared" si="11"/>
        <v>2123</v>
      </c>
      <c r="K53" s="65">
        <f t="shared" si="11"/>
        <v>2123</v>
      </c>
    </row>
    <row r="54" spans="1:11" ht="15.75" customHeight="1">
      <c r="A54" s="106">
        <v>32</v>
      </c>
      <c r="B54" s="107"/>
      <c r="C54" s="108"/>
      <c r="D54" s="69" t="s">
        <v>36</v>
      </c>
      <c r="E54" s="47">
        <v>3868.52</v>
      </c>
      <c r="F54" s="47">
        <f t="shared" si="0"/>
        <v>513.4408388081491</v>
      </c>
      <c r="G54" s="64">
        <v>16000</v>
      </c>
      <c r="H54" s="64">
        <f t="shared" si="1"/>
        <v>2123.564934634017</v>
      </c>
      <c r="I54" s="64">
        <v>2123</v>
      </c>
      <c r="J54" s="64">
        <v>2123</v>
      </c>
      <c r="K54" s="65">
        <v>2123</v>
      </c>
    </row>
    <row r="55" spans="1:11" ht="19.5" customHeight="1">
      <c r="A55" s="100" t="s">
        <v>162</v>
      </c>
      <c r="B55" s="101"/>
      <c r="C55" s="102"/>
      <c r="D55" s="18" t="s">
        <v>172</v>
      </c>
      <c r="E55" s="47">
        <f>SUM(E56)</f>
        <v>0</v>
      </c>
      <c r="F55" s="47">
        <f t="shared" si="0"/>
        <v>0</v>
      </c>
      <c r="G55" s="64">
        <f>SUM(G56)</f>
        <v>2500</v>
      </c>
      <c r="H55" s="64">
        <f t="shared" si="1"/>
        <v>331.8070210365651</v>
      </c>
      <c r="I55" s="64">
        <f aca="true" t="shared" si="12" ref="I55:K56">SUM(I56)</f>
        <v>398</v>
      </c>
      <c r="J55" s="64">
        <f t="shared" si="12"/>
        <v>531</v>
      </c>
      <c r="K55" s="65">
        <f t="shared" si="12"/>
        <v>565</v>
      </c>
    </row>
    <row r="56" spans="1:11" ht="15.75" customHeight="1">
      <c r="A56" s="103">
        <v>3</v>
      </c>
      <c r="B56" s="104"/>
      <c r="C56" s="105"/>
      <c r="D56" s="69" t="s">
        <v>23</v>
      </c>
      <c r="E56" s="47">
        <f>SUM(E57)</f>
        <v>0</v>
      </c>
      <c r="F56" s="47">
        <f t="shared" si="0"/>
        <v>0</v>
      </c>
      <c r="G56" s="64">
        <f>SUM(G57)</f>
        <v>2500</v>
      </c>
      <c r="H56" s="64">
        <f t="shared" si="1"/>
        <v>331.8070210365651</v>
      </c>
      <c r="I56" s="64">
        <f t="shared" si="12"/>
        <v>398</v>
      </c>
      <c r="J56" s="64">
        <f t="shared" si="12"/>
        <v>531</v>
      </c>
      <c r="K56" s="65">
        <f t="shared" si="12"/>
        <v>565</v>
      </c>
    </row>
    <row r="57" spans="1:11" ht="15.75" customHeight="1">
      <c r="A57" s="106">
        <v>32</v>
      </c>
      <c r="B57" s="107"/>
      <c r="C57" s="108"/>
      <c r="D57" s="69" t="s">
        <v>36</v>
      </c>
      <c r="E57" s="47">
        <v>0</v>
      </c>
      <c r="F57" s="47">
        <f t="shared" si="0"/>
        <v>0</v>
      </c>
      <c r="G57" s="64">
        <v>2500</v>
      </c>
      <c r="H57" s="64">
        <f t="shared" si="1"/>
        <v>331.8070210365651</v>
      </c>
      <c r="I57" s="64">
        <v>398</v>
      </c>
      <c r="J57" s="64">
        <v>531</v>
      </c>
      <c r="K57" s="65">
        <v>565</v>
      </c>
    </row>
    <row r="58" spans="1:11" s="58" customFormat="1" ht="15.75" customHeight="1">
      <c r="A58" s="109" t="s">
        <v>173</v>
      </c>
      <c r="B58" s="110"/>
      <c r="C58" s="111"/>
      <c r="D58" s="28" t="s">
        <v>175</v>
      </c>
      <c r="E58" s="66">
        <f>SUM(E59)</f>
        <v>12583.76</v>
      </c>
      <c r="F58" s="66">
        <f t="shared" si="0"/>
        <v>1670.1519676156347</v>
      </c>
      <c r="G58" s="67">
        <f>SUM(G59)</f>
        <v>47500</v>
      </c>
      <c r="H58" s="67">
        <f t="shared" si="1"/>
        <v>6304.333399694738</v>
      </c>
      <c r="I58" s="67">
        <f>SUM(I59)</f>
        <v>12939</v>
      </c>
      <c r="J58" s="67">
        <f>SUM(J59)</f>
        <v>6302</v>
      </c>
      <c r="K58" s="68">
        <f>SUM(K59)</f>
        <v>12939</v>
      </c>
    </row>
    <row r="59" spans="1:11" s="58" customFormat="1" ht="15.75" customHeight="1">
      <c r="A59" s="109" t="s">
        <v>174</v>
      </c>
      <c r="B59" s="110"/>
      <c r="C59" s="111"/>
      <c r="D59" s="28" t="s">
        <v>175</v>
      </c>
      <c r="E59" s="66">
        <f>SUM(E60,E63)</f>
        <v>12583.76</v>
      </c>
      <c r="F59" s="66">
        <f t="shared" si="0"/>
        <v>1670.1519676156347</v>
      </c>
      <c r="G59" s="67">
        <f>SUM(G60,G63)</f>
        <v>47500</v>
      </c>
      <c r="H59" s="67">
        <f t="shared" si="1"/>
        <v>6304.333399694738</v>
      </c>
      <c r="I59" s="67">
        <f>SUM(I60,I63)</f>
        <v>12939</v>
      </c>
      <c r="J59" s="67">
        <f>SUM(J60,J63)</f>
        <v>6302</v>
      </c>
      <c r="K59" s="68">
        <f>SUM(K60,K63)</f>
        <v>12939</v>
      </c>
    </row>
    <row r="60" spans="1:11" ht="18.75" customHeight="1">
      <c r="A60" s="100" t="s">
        <v>157</v>
      </c>
      <c r="B60" s="101"/>
      <c r="C60" s="102"/>
      <c r="D60" s="18" t="s">
        <v>88</v>
      </c>
      <c r="E60" s="47">
        <f>SUM(E61)</f>
        <v>7057.87</v>
      </c>
      <c r="F60" s="47">
        <f t="shared" si="0"/>
        <v>936.7403278253367</v>
      </c>
      <c r="G60" s="64">
        <f>SUM(G61)</f>
        <v>32500</v>
      </c>
      <c r="H60" s="64">
        <f t="shared" si="1"/>
        <v>4313.491273475346</v>
      </c>
      <c r="I60" s="64">
        <f aca="true" t="shared" si="13" ref="I60:K61">SUM(I61)</f>
        <v>8958</v>
      </c>
      <c r="J60" s="64">
        <f t="shared" si="13"/>
        <v>4312</v>
      </c>
      <c r="K60" s="65">
        <f t="shared" si="13"/>
        <v>8958</v>
      </c>
    </row>
    <row r="61" spans="1:11" ht="15.75" customHeight="1">
      <c r="A61" s="103">
        <v>3</v>
      </c>
      <c r="B61" s="104"/>
      <c r="C61" s="105"/>
      <c r="D61" s="69" t="s">
        <v>23</v>
      </c>
      <c r="E61" s="47">
        <f>SUM(E62)</f>
        <v>7057.87</v>
      </c>
      <c r="F61" s="47">
        <f t="shared" si="0"/>
        <v>936.7403278253367</v>
      </c>
      <c r="G61" s="64">
        <f>SUM(G62)</f>
        <v>32500</v>
      </c>
      <c r="H61" s="64">
        <f t="shared" si="1"/>
        <v>4313.491273475346</v>
      </c>
      <c r="I61" s="64">
        <f t="shared" si="13"/>
        <v>8958</v>
      </c>
      <c r="J61" s="64">
        <f t="shared" si="13"/>
        <v>4312</v>
      </c>
      <c r="K61" s="65">
        <f t="shared" si="13"/>
        <v>8958</v>
      </c>
    </row>
    <row r="62" spans="1:11" ht="15.75" customHeight="1">
      <c r="A62" s="106">
        <v>32</v>
      </c>
      <c r="B62" s="107"/>
      <c r="C62" s="108"/>
      <c r="D62" s="69" t="s">
        <v>36</v>
      </c>
      <c r="E62" s="47">
        <v>7057.87</v>
      </c>
      <c r="F62" s="47">
        <f t="shared" si="0"/>
        <v>936.7403278253367</v>
      </c>
      <c r="G62" s="64">
        <v>32500</v>
      </c>
      <c r="H62" s="64">
        <f t="shared" si="1"/>
        <v>4313.491273475346</v>
      </c>
      <c r="I62" s="64">
        <v>8958</v>
      </c>
      <c r="J62" s="64">
        <v>4312</v>
      </c>
      <c r="K62" s="65">
        <v>8958</v>
      </c>
    </row>
    <row r="63" spans="1:11" ht="19.5" customHeight="1">
      <c r="A63" s="100" t="s">
        <v>158</v>
      </c>
      <c r="B63" s="101"/>
      <c r="C63" s="102"/>
      <c r="D63" s="18" t="s">
        <v>78</v>
      </c>
      <c r="E63" s="47">
        <f>SUM(E64)</f>
        <v>5525.89</v>
      </c>
      <c r="F63" s="47">
        <f t="shared" si="0"/>
        <v>733.411639790298</v>
      </c>
      <c r="G63" s="64">
        <f>SUM(G64)</f>
        <v>15000</v>
      </c>
      <c r="H63" s="64">
        <f t="shared" si="1"/>
        <v>1990.8421262193906</v>
      </c>
      <c r="I63" s="64">
        <f aca="true" t="shared" si="14" ref="I63:K64">SUM(I64)</f>
        <v>3981</v>
      </c>
      <c r="J63" s="64">
        <f t="shared" si="14"/>
        <v>1990</v>
      </c>
      <c r="K63" s="65">
        <f t="shared" si="14"/>
        <v>3981</v>
      </c>
    </row>
    <row r="64" spans="1:11" ht="15.75" customHeight="1">
      <c r="A64" s="103">
        <v>3</v>
      </c>
      <c r="B64" s="104"/>
      <c r="C64" s="105"/>
      <c r="D64" s="69" t="s">
        <v>23</v>
      </c>
      <c r="E64" s="47">
        <f>SUM(E65)</f>
        <v>5525.89</v>
      </c>
      <c r="F64" s="47">
        <f t="shared" si="0"/>
        <v>733.411639790298</v>
      </c>
      <c r="G64" s="64">
        <f>SUM(G65)</f>
        <v>15000</v>
      </c>
      <c r="H64" s="64">
        <f t="shared" si="1"/>
        <v>1990.8421262193906</v>
      </c>
      <c r="I64" s="64">
        <f t="shared" si="14"/>
        <v>3981</v>
      </c>
      <c r="J64" s="64">
        <f t="shared" si="14"/>
        <v>1990</v>
      </c>
      <c r="K64" s="65">
        <f t="shared" si="14"/>
        <v>3981</v>
      </c>
    </row>
    <row r="65" spans="1:11" ht="15.75" customHeight="1">
      <c r="A65" s="106">
        <v>32</v>
      </c>
      <c r="B65" s="107"/>
      <c r="C65" s="108"/>
      <c r="D65" s="69" t="s">
        <v>36</v>
      </c>
      <c r="E65" s="47">
        <v>5525.89</v>
      </c>
      <c r="F65" s="47">
        <f t="shared" si="0"/>
        <v>733.411639790298</v>
      </c>
      <c r="G65" s="64">
        <v>15000</v>
      </c>
      <c r="H65" s="64">
        <f t="shared" si="1"/>
        <v>1990.8421262193906</v>
      </c>
      <c r="I65" s="64">
        <v>3981</v>
      </c>
      <c r="J65" s="64">
        <v>1990</v>
      </c>
      <c r="K65" s="65">
        <v>3981</v>
      </c>
    </row>
    <row r="66" spans="1:11" s="58" customFormat="1" ht="15.75" customHeight="1">
      <c r="A66" s="109" t="s">
        <v>176</v>
      </c>
      <c r="B66" s="110"/>
      <c r="C66" s="111"/>
      <c r="D66" s="28" t="s">
        <v>178</v>
      </c>
      <c r="E66" s="66">
        <f>SUM(E67)</f>
        <v>83821.69</v>
      </c>
      <c r="F66" s="66">
        <f t="shared" si="0"/>
        <v>11125.050102860176</v>
      </c>
      <c r="G66" s="67">
        <f>SUM(G67)</f>
        <v>194500</v>
      </c>
      <c r="H66" s="67">
        <f t="shared" si="1"/>
        <v>25814.586236644765</v>
      </c>
      <c r="I66" s="67">
        <f>SUM(I67)</f>
        <v>26346</v>
      </c>
      <c r="J66" s="67">
        <f>SUM(J67)</f>
        <v>25815</v>
      </c>
      <c r="K66" s="68">
        <f>SUM(K67)</f>
        <v>26315</v>
      </c>
    </row>
    <row r="67" spans="1:11" s="58" customFormat="1" ht="15.75" customHeight="1">
      <c r="A67" s="109" t="s">
        <v>177</v>
      </c>
      <c r="B67" s="110"/>
      <c r="C67" s="111"/>
      <c r="D67" s="28" t="s">
        <v>178</v>
      </c>
      <c r="E67" s="66">
        <f>SUM(E68,E71,E74)</f>
        <v>83821.69</v>
      </c>
      <c r="F67" s="66">
        <f t="shared" si="0"/>
        <v>11125.050102860176</v>
      </c>
      <c r="G67" s="67">
        <f>SUM(G68,G71,G74)</f>
        <v>194500</v>
      </c>
      <c r="H67" s="67">
        <f t="shared" si="1"/>
        <v>25814.586236644765</v>
      </c>
      <c r="I67" s="67">
        <f>SUM(I68,I71,I74)</f>
        <v>26346</v>
      </c>
      <c r="J67" s="67">
        <f>SUM(J68,J71,J74)</f>
        <v>25815</v>
      </c>
      <c r="K67" s="68">
        <f>SUM(K68,K71,K74)</f>
        <v>26315</v>
      </c>
    </row>
    <row r="68" spans="1:11" ht="18" customHeight="1">
      <c r="A68" s="100" t="s">
        <v>157</v>
      </c>
      <c r="B68" s="101"/>
      <c r="C68" s="102"/>
      <c r="D68" s="18" t="s">
        <v>88</v>
      </c>
      <c r="E68" s="47">
        <f>SUM(E69)</f>
        <v>57977.97</v>
      </c>
      <c r="F68" s="47">
        <f t="shared" si="0"/>
        <v>7694.999004578936</v>
      </c>
      <c r="G68" s="64">
        <f>SUM(G69)</f>
        <v>68000</v>
      </c>
      <c r="H68" s="64">
        <f t="shared" si="1"/>
        <v>9025.150972194571</v>
      </c>
      <c r="I68" s="64">
        <f aca="true" t="shared" si="15" ref="I68:K69">SUM(I69)</f>
        <v>10352</v>
      </c>
      <c r="J68" s="64">
        <f t="shared" si="15"/>
        <v>9025</v>
      </c>
      <c r="K68" s="65">
        <f t="shared" si="15"/>
        <v>10352</v>
      </c>
    </row>
    <row r="69" spans="1:11" ht="15.75" customHeight="1">
      <c r="A69" s="103">
        <v>3</v>
      </c>
      <c r="B69" s="104"/>
      <c r="C69" s="105"/>
      <c r="D69" s="69" t="s">
        <v>23</v>
      </c>
      <c r="E69" s="47">
        <f>SUM(E70)</f>
        <v>57977.97</v>
      </c>
      <c r="F69" s="47">
        <f t="shared" si="0"/>
        <v>7694.999004578936</v>
      </c>
      <c r="G69" s="64">
        <f>SUM(G70)</f>
        <v>68000</v>
      </c>
      <c r="H69" s="64">
        <f t="shared" si="1"/>
        <v>9025.150972194571</v>
      </c>
      <c r="I69" s="64">
        <f t="shared" si="15"/>
        <v>10352</v>
      </c>
      <c r="J69" s="64">
        <f t="shared" si="15"/>
        <v>9025</v>
      </c>
      <c r="K69" s="65">
        <f t="shared" si="15"/>
        <v>10352</v>
      </c>
    </row>
    <row r="70" spans="1:11" ht="15.75" customHeight="1">
      <c r="A70" s="106">
        <v>32</v>
      </c>
      <c r="B70" s="107"/>
      <c r="C70" s="108"/>
      <c r="D70" s="69" t="s">
        <v>36</v>
      </c>
      <c r="E70" s="47">
        <v>57977.97</v>
      </c>
      <c r="F70" s="47">
        <f t="shared" si="0"/>
        <v>7694.999004578936</v>
      </c>
      <c r="G70" s="64">
        <v>68000</v>
      </c>
      <c r="H70" s="64">
        <f t="shared" si="1"/>
        <v>9025.150972194571</v>
      </c>
      <c r="I70" s="64">
        <v>10352</v>
      </c>
      <c r="J70" s="64">
        <v>9025</v>
      </c>
      <c r="K70" s="65">
        <v>10352</v>
      </c>
    </row>
    <row r="71" spans="1:11" ht="17.25" customHeight="1">
      <c r="A71" s="100" t="s">
        <v>162</v>
      </c>
      <c r="B71" s="101"/>
      <c r="C71" s="102"/>
      <c r="D71" s="18" t="s">
        <v>172</v>
      </c>
      <c r="E71" s="47">
        <f>SUM(E72)</f>
        <v>25843.72</v>
      </c>
      <c r="F71" s="47">
        <f t="shared" si="0"/>
        <v>3430.05109828124</v>
      </c>
      <c r="G71" s="64">
        <f>SUM(G72)</f>
        <v>110000</v>
      </c>
      <c r="H71" s="64">
        <f aca="true" t="shared" si="16" ref="H71:H134">(G71/7.5345)</f>
        <v>14599.508925608865</v>
      </c>
      <c r="I71" s="64">
        <f aca="true" t="shared" si="17" ref="I71:K72">SUM(I72)</f>
        <v>14600</v>
      </c>
      <c r="J71" s="64">
        <f t="shared" si="17"/>
        <v>14600</v>
      </c>
      <c r="K71" s="65">
        <f t="shared" si="17"/>
        <v>14600</v>
      </c>
    </row>
    <row r="72" spans="1:11" ht="15.75" customHeight="1">
      <c r="A72" s="103">
        <v>3</v>
      </c>
      <c r="B72" s="104"/>
      <c r="C72" s="105"/>
      <c r="D72" s="69" t="s">
        <v>23</v>
      </c>
      <c r="E72" s="47">
        <f>SUM(E73)</f>
        <v>25843.72</v>
      </c>
      <c r="F72" s="47">
        <f t="shared" si="0"/>
        <v>3430.05109828124</v>
      </c>
      <c r="G72" s="64">
        <f>SUM(G73)</f>
        <v>110000</v>
      </c>
      <c r="H72" s="64">
        <f t="shared" si="16"/>
        <v>14599.508925608865</v>
      </c>
      <c r="I72" s="64">
        <f t="shared" si="17"/>
        <v>14600</v>
      </c>
      <c r="J72" s="64">
        <f t="shared" si="17"/>
        <v>14600</v>
      </c>
      <c r="K72" s="65">
        <f t="shared" si="17"/>
        <v>14600</v>
      </c>
    </row>
    <row r="73" spans="1:11" ht="15.75" customHeight="1">
      <c r="A73" s="106">
        <v>32</v>
      </c>
      <c r="B73" s="107"/>
      <c r="C73" s="108"/>
      <c r="D73" s="69" t="s">
        <v>36</v>
      </c>
      <c r="E73" s="47">
        <v>25843.72</v>
      </c>
      <c r="F73" s="47">
        <f t="shared" si="0"/>
        <v>3430.05109828124</v>
      </c>
      <c r="G73" s="64">
        <v>110000</v>
      </c>
      <c r="H73" s="64">
        <f t="shared" si="16"/>
        <v>14599.508925608865</v>
      </c>
      <c r="I73" s="64">
        <v>14600</v>
      </c>
      <c r="J73" s="64">
        <v>14600</v>
      </c>
      <c r="K73" s="65">
        <v>14600</v>
      </c>
    </row>
    <row r="74" spans="1:11" ht="17.25" customHeight="1">
      <c r="A74" s="100" t="s">
        <v>158</v>
      </c>
      <c r="B74" s="101"/>
      <c r="C74" s="102"/>
      <c r="D74" s="18" t="s">
        <v>78</v>
      </c>
      <c r="E74" s="47">
        <f>SUM(E75)</f>
        <v>0</v>
      </c>
      <c r="F74" s="47">
        <f aca="true" t="shared" si="18" ref="F74:F145">(E74/7.5345)</f>
        <v>0</v>
      </c>
      <c r="G74" s="64">
        <f>SUM(G75)</f>
        <v>16500</v>
      </c>
      <c r="H74" s="64">
        <f t="shared" si="16"/>
        <v>2189.9263388413297</v>
      </c>
      <c r="I74" s="64">
        <f aca="true" t="shared" si="19" ref="I74:K75">SUM(I75)</f>
        <v>1394</v>
      </c>
      <c r="J74" s="64">
        <f t="shared" si="19"/>
        <v>2190</v>
      </c>
      <c r="K74" s="65">
        <f t="shared" si="19"/>
        <v>1363</v>
      </c>
    </row>
    <row r="75" spans="1:11" ht="15.75" customHeight="1">
      <c r="A75" s="103">
        <v>3</v>
      </c>
      <c r="B75" s="104"/>
      <c r="C75" s="105"/>
      <c r="D75" s="69" t="s">
        <v>23</v>
      </c>
      <c r="E75" s="47">
        <f>SUM(E76)</f>
        <v>0</v>
      </c>
      <c r="F75" s="47">
        <f t="shared" si="18"/>
        <v>0</v>
      </c>
      <c r="G75" s="64">
        <f>SUM(G76)</f>
        <v>16500</v>
      </c>
      <c r="H75" s="64">
        <f t="shared" si="16"/>
        <v>2189.9263388413297</v>
      </c>
      <c r="I75" s="64">
        <f t="shared" si="19"/>
        <v>1394</v>
      </c>
      <c r="J75" s="64">
        <f t="shared" si="19"/>
        <v>2190</v>
      </c>
      <c r="K75" s="65">
        <f t="shared" si="19"/>
        <v>1363</v>
      </c>
    </row>
    <row r="76" spans="1:11" ht="15.75" customHeight="1">
      <c r="A76" s="106">
        <v>32</v>
      </c>
      <c r="B76" s="107"/>
      <c r="C76" s="108"/>
      <c r="D76" s="69" t="s">
        <v>36</v>
      </c>
      <c r="E76" s="47">
        <v>0</v>
      </c>
      <c r="F76" s="47">
        <f t="shared" si="18"/>
        <v>0</v>
      </c>
      <c r="G76" s="64">
        <v>16500</v>
      </c>
      <c r="H76" s="64">
        <f t="shared" si="16"/>
        <v>2189.9263388413297</v>
      </c>
      <c r="I76" s="64">
        <v>1394</v>
      </c>
      <c r="J76" s="64">
        <v>2190</v>
      </c>
      <c r="K76" s="65">
        <v>1363</v>
      </c>
    </row>
    <row r="77" spans="1:11" s="58" customFormat="1" ht="15.75" customHeight="1">
      <c r="A77" s="109" t="s">
        <v>179</v>
      </c>
      <c r="B77" s="110"/>
      <c r="C77" s="111"/>
      <c r="D77" s="28" t="s">
        <v>181</v>
      </c>
      <c r="E77" s="66">
        <f>SUM(E78)</f>
        <v>125945.48000000001</v>
      </c>
      <c r="F77" s="66">
        <f t="shared" si="18"/>
        <v>16715.837812728118</v>
      </c>
      <c r="G77" s="67">
        <f>SUM(G78)</f>
        <v>214920</v>
      </c>
      <c r="H77" s="67">
        <f t="shared" si="16"/>
        <v>28524.78598447143</v>
      </c>
      <c r="I77" s="67">
        <f>SUM(I78)</f>
        <v>25140</v>
      </c>
      <c r="J77" s="67">
        <f>SUM(J78)</f>
        <v>26626</v>
      </c>
      <c r="K77" s="68">
        <f>SUM(K78)</f>
        <v>21436</v>
      </c>
    </row>
    <row r="78" spans="1:11" s="58" customFormat="1" ht="15.75" customHeight="1">
      <c r="A78" s="109" t="s">
        <v>180</v>
      </c>
      <c r="B78" s="110"/>
      <c r="C78" s="111"/>
      <c r="D78" s="28" t="s">
        <v>181</v>
      </c>
      <c r="E78" s="66">
        <f>SUM(E79,E82,E85)</f>
        <v>125945.48000000001</v>
      </c>
      <c r="F78" s="66">
        <f t="shared" si="18"/>
        <v>16715.837812728118</v>
      </c>
      <c r="G78" s="67">
        <f>SUM(G79,G82,G85)</f>
        <v>214920</v>
      </c>
      <c r="H78" s="67">
        <f t="shared" si="16"/>
        <v>28524.78598447143</v>
      </c>
      <c r="I78" s="67">
        <f>SUM(I79,I82,I85)</f>
        <v>25140</v>
      </c>
      <c r="J78" s="67">
        <f>SUM(J79,J82,J85)</f>
        <v>26626</v>
      </c>
      <c r="K78" s="68">
        <f>SUM(K79,K82,K85)</f>
        <v>21436</v>
      </c>
    </row>
    <row r="79" spans="1:11" ht="18" customHeight="1">
      <c r="A79" s="100" t="s">
        <v>157</v>
      </c>
      <c r="B79" s="101"/>
      <c r="C79" s="102"/>
      <c r="D79" s="18" t="s">
        <v>88</v>
      </c>
      <c r="E79" s="47">
        <f>SUM(E80)</f>
        <v>70977.52</v>
      </c>
      <c r="F79" s="47">
        <f t="shared" si="18"/>
        <v>9420.33578870529</v>
      </c>
      <c r="G79" s="64">
        <f>SUM(G80)</f>
        <v>87500</v>
      </c>
      <c r="H79" s="64">
        <f t="shared" si="16"/>
        <v>11613.24573627978</v>
      </c>
      <c r="I79" s="64">
        <f aca="true" t="shared" si="20" ref="I79:K80">SUM(I80)</f>
        <v>10617</v>
      </c>
      <c r="J79" s="64">
        <f t="shared" si="20"/>
        <v>11239</v>
      </c>
      <c r="K79" s="65">
        <f t="shared" si="20"/>
        <v>7045</v>
      </c>
    </row>
    <row r="80" spans="1:11" ht="15.75" customHeight="1">
      <c r="A80" s="103">
        <v>3</v>
      </c>
      <c r="B80" s="104"/>
      <c r="C80" s="105"/>
      <c r="D80" s="69" t="s">
        <v>23</v>
      </c>
      <c r="E80" s="47">
        <f>SUM(E81)</f>
        <v>70977.52</v>
      </c>
      <c r="F80" s="47">
        <f t="shared" si="18"/>
        <v>9420.33578870529</v>
      </c>
      <c r="G80" s="64">
        <f>SUM(G81)</f>
        <v>87500</v>
      </c>
      <c r="H80" s="64">
        <f t="shared" si="16"/>
        <v>11613.24573627978</v>
      </c>
      <c r="I80" s="64">
        <f t="shared" si="20"/>
        <v>10617</v>
      </c>
      <c r="J80" s="64">
        <f t="shared" si="20"/>
        <v>11239</v>
      </c>
      <c r="K80" s="65">
        <f t="shared" si="20"/>
        <v>7045</v>
      </c>
    </row>
    <row r="81" spans="1:11" ht="15.75" customHeight="1">
      <c r="A81" s="106">
        <v>32</v>
      </c>
      <c r="B81" s="107"/>
      <c r="C81" s="108"/>
      <c r="D81" s="69" t="s">
        <v>36</v>
      </c>
      <c r="E81" s="47">
        <v>70977.52</v>
      </c>
      <c r="F81" s="47">
        <f t="shared" si="18"/>
        <v>9420.33578870529</v>
      </c>
      <c r="G81" s="64">
        <v>87500</v>
      </c>
      <c r="H81" s="64">
        <f t="shared" si="16"/>
        <v>11613.24573627978</v>
      </c>
      <c r="I81" s="64">
        <v>10617</v>
      </c>
      <c r="J81" s="64">
        <v>11239</v>
      </c>
      <c r="K81" s="65">
        <v>7045</v>
      </c>
    </row>
    <row r="82" spans="1:11" ht="18" customHeight="1">
      <c r="A82" s="100" t="s">
        <v>158</v>
      </c>
      <c r="B82" s="101"/>
      <c r="C82" s="102"/>
      <c r="D82" s="18" t="s">
        <v>78</v>
      </c>
      <c r="E82" s="47">
        <f>SUM(E83)</f>
        <v>54967.96</v>
      </c>
      <c r="F82" s="47">
        <f t="shared" si="18"/>
        <v>7295.502024022828</v>
      </c>
      <c r="G82" s="64">
        <f>SUM(G83)</f>
        <v>115420</v>
      </c>
      <c r="H82" s="64">
        <f t="shared" si="16"/>
        <v>15318.866547216137</v>
      </c>
      <c r="I82" s="64">
        <f aca="true" t="shared" si="21" ref="I82:K83">SUM(I83)</f>
        <v>12930</v>
      </c>
      <c r="J82" s="64">
        <f t="shared" si="21"/>
        <v>13794</v>
      </c>
      <c r="K82" s="65">
        <f t="shared" si="21"/>
        <v>12798</v>
      </c>
    </row>
    <row r="83" spans="1:11" ht="15.75" customHeight="1">
      <c r="A83" s="103">
        <v>3</v>
      </c>
      <c r="B83" s="104"/>
      <c r="C83" s="105"/>
      <c r="D83" s="69" t="s">
        <v>23</v>
      </c>
      <c r="E83" s="47">
        <f>SUM(E84)</f>
        <v>54967.96</v>
      </c>
      <c r="F83" s="47">
        <f t="shared" si="18"/>
        <v>7295.502024022828</v>
      </c>
      <c r="G83" s="64">
        <f>SUM(G84)</f>
        <v>115420</v>
      </c>
      <c r="H83" s="64">
        <f t="shared" si="16"/>
        <v>15318.866547216137</v>
      </c>
      <c r="I83" s="64">
        <f t="shared" si="21"/>
        <v>12930</v>
      </c>
      <c r="J83" s="64">
        <f t="shared" si="21"/>
        <v>13794</v>
      </c>
      <c r="K83" s="65">
        <f t="shared" si="21"/>
        <v>12798</v>
      </c>
    </row>
    <row r="84" spans="1:11" ht="15.75" customHeight="1">
      <c r="A84" s="106">
        <v>32</v>
      </c>
      <c r="B84" s="107"/>
      <c r="C84" s="108"/>
      <c r="D84" s="69" t="s">
        <v>36</v>
      </c>
      <c r="E84" s="47">
        <v>54967.96</v>
      </c>
      <c r="F84" s="47">
        <f t="shared" si="18"/>
        <v>7295.502024022828</v>
      </c>
      <c r="G84" s="64">
        <v>115420</v>
      </c>
      <c r="H84" s="64">
        <f t="shared" si="16"/>
        <v>15318.866547216137</v>
      </c>
      <c r="I84" s="64">
        <v>12930</v>
      </c>
      <c r="J84" s="64">
        <v>13794</v>
      </c>
      <c r="K84" s="65">
        <v>12798</v>
      </c>
    </row>
    <row r="85" spans="1:11" ht="15.75" customHeight="1">
      <c r="A85" s="100" t="s">
        <v>182</v>
      </c>
      <c r="B85" s="101"/>
      <c r="C85" s="102"/>
      <c r="D85" s="18" t="s">
        <v>85</v>
      </c>
      <c r="E85" s="47">
        <f>SUM(E86)</f>
        <v>0</v>
      </c>
      <c r="F85" s="47">
        <f t="shared" si="18"/>
        <v>0</v>
      </c>
      <c r="G85" s="64">
        <f>SUM(G86)</f>
        <v>12000</v>
      </c>
      <c r="H85" s="64">
        <f t="shared" si="16"/>
        <v>1592.6737009755125</v>
      </c>
      <c r="I85" s="64">
        <f aca="true" t="shared" si="22" ref="I85:K86">SUM(I86)</f>
        <v>1593</v>
      </c>
      <c r="J85" s="64">
        <f t="shared" si="22"/>
        <v>1593</v>
      </c>
      <c r="K85" s="65">
        <f t="shared" si="22"/>
        <v>1593</v>
      </c>
    </row>
    <row r="86" spans="1:11" ht="15.75" customHeight="1">
      <c r="A86" s="103">
        <v>3</v>
      </c>
      <c r="B86" s="104"/>
      <c r="C86" s="105"/>
      <c r="D86" s="69" t="s">
        <v>23</v>
      </c>
      <c r="E86" s="47">
        <f>SUM(E87)</f>
        <v>0</v>
      </c>
      <c r="F86" s="47">
        <f t="shared" si="18"/>
        <v>0</v>
      </c>
      <c r="G86" s="64">
        <f>SUM(G87)</f>
        <v>12000</v>
      </c>
      <c r="H86" s="64">
        <f t="shared" si="16"/>
        <v>1592.6737009755125</v>
      </c>
      <c r="I86" s="64">
        <f t="shared" si="22"/>
        <v>1593</v>
      </c>
      <c r="J86" s="64">
        <f t="shared" si="22"/>
        <v>1593</v>
      </c>
      <c r="K86" s="65">
        <f t="shared" si="22"/>
        <v>1593</v>
      </c>
    </row>
    <row r="87" spans="1:11" ht="15.75" customHeight="1">
      <c r="A87" s="106">
        <v>32</v>
      </c>
      <c r="B87" s="107"/>
      <c r="C87" s="108"/>
      <c r="D87" s="69" t="s">
        <v>36</v>
      </c>
      <c r="E87" s="47">
        <v>0</v>
      </c>
      <c r="F87" s="47">
        <f t="shared" si="18"/>
        <v>0</v>
      </c>
      <c r="G87" s="64">
        <v>12000</v>
      </c>
      <c r="H87" s="64">
        <f t="shared" si="16"/>
        <v>1592.6737009755125</v>
      </c>
      <c r="I87" s="64">
        <v>1593</v>
      </c>
      <c r="J87" s="64">
        <v>1593</v>
      </c>
      <c r="K87" s="65">
        <v>1593</v>
      </c>
    </row>
    <row r="88" spans="1:11" s="58" customFormat="1" ht="15.75" customHeight="1">
      <c r="A88" s="109" t="s">
        <v>183</v>
      </c>
      <c r="B88" s="110"/>
      <c r="C88" s="111"/>
      <c r="D88" s="28" t="s">
        <v>185</v>
      </c>
      <c r="E88" s="66">
        <f>SUM(E89)</f>
        <v>37028.35</v>
      </c>
      <c r="F88" s="66">
        <f t="shared" si="18"/>
        <v>4914.506602959718</v>
      </c>
      <c r="G88" s="67">
        <f>SUM(G89)</f>
        <v>61560</v>
      </c>
      <c r="H88" s="67">
        <f t="shared" si="16"/>
        <v>8170.416086004379</v>
      </c>
      <c r="I88" s="67">
        <f>SUM(I89)</f>
        <v>7287</v>
      </c>
      <c r="J88" s="67">
        <f>SUM(J89)</f>
        <v>8139</v>
      </c>
      <c r="K88" s="68">
        <f>SUM(K89)</f>
        <v>8091</v>
      </c>
    </row>
    <row r="89" spans="1:11" s="58" customFormat="1" ht="15.75" customHeight="1">
      <c r="A89" s="109" t="s">
        <v>184</v>
      </c>
      <c r="B89" s="110"/>
      <c r="C89" s="111"/>
      <c r="D89" s="28" t="s">
        <v>185</v>
      </c>
      <c r="E89" s="66">
        <f>SUM(E90,E93,E96)</f>
        <v>37028.35</v>
      </c>
      <c r="F89" s="66">
        <f t="shared" si="18"/>
        <v>4914.506602959718</v>
      </c>
      <c r="G89" s="67">
        <f>SUM(G90,G93,G96)</f>
        <v>61560</v>
      </c>
      <c r="H89" s="67">
        <f t="shared" si="16"/>
        <v>8170.416086004379</v>
      </c>
      <c r="I89" s="67">
        <f>SUM(I90,I93,I96)</f>
        <v>7287</v>
      </c>
      <c r="J89" s="67">
        <f>SUM(J90,J93,J96)</f>
        <v>8139</v>
      </c>
      <c r="K89" s="68">
        <f>SUM(K90,K93,K96)</f>
        <v>8091</v>
      </c>
    </row>
    <row r="90" spans="1:11" ht="18.75" customHeight="1">
      <c r="A90" s="100" t="s">
        <v>157</v>
      </c>
      <c r="B90" s="101"/>
      <c r="C90" s="102"/>
      <c r="D90" s="18" t="s">
        <v>88</v>
      </c>
      <c r="E90" s="47">
        <f>SUM(E91)</f>
        <v>1000</v>
      </c>
      <c r="F90" s="47">
        <f t="shared" si="18"/>
        <v>132.72280841462606</v>
      </c>
      <c r="G90" s="64">
        <f>SUM(G91)</f>
        <v>1000</v>
      </c>
      <c r="H90" s="64">
        <f t="shared" si="16"/>
        <v>132.72280841462606</v>
      </c>
      <c r="I90" s="64">
        <f aca="true" t="shared" si="23" ref="I90:K91">SUM(I91)</f>
        <v>133</v>
      </c>
      <c r="J90" s="64">
        <f t="shared" si="23"/>
        <v>133</v>
      </c>
      <c r="K90" s="65">
        <f t="shared" si="23"/>
        <v>133</v>
      </c>
    </row>
    <row r="91" spans="1:11" ht="15.75" customHeight="1">
      <c r="A91" s="103">
        <v>3</v>
      </c>
      <c r="B91" s="104"/>
      <c r="C91" s="105"/>
      <c r="D91" s="69" t="s">
        <v>23</v>
      </c>
      <c r="E91" s="47">
        <f>SUM(E92)</f>
        <v>1000</v>
      </c>
      <c r="F91" s="47">
        <f t="shared" si="18"/>
        <v>132.72280841462606</v>
      </c>
      <c r="G91" s="64">
        <f>SUM(G92)</f>
        <v>1000</v>
      </c>
      <c r="H91" s="64">
        <f t="shared" si="16"/>
        <v>132.72280841462606</v>
      </c>
      <c r="I91" s="64">
        <f t="shared" si="23"/>
        <v>133</v>
      </c>
      <c r="J91" s="64">
        <f t="shared" si="23"/>
        <v>133</v>
      </c>
      <c r="K91" s="65">
        <f t="shared" si="23"/>
        <v>133</v>
      </c>
    </row>
    <row r="92" spans="1:11" ht="15.75" customHeight="1">
      <c r="A92" s="106">
        <v>32</v>
      </c>
      <c r="B92" s="107"/>
      <c r="C92" s="108"/>
      <c r="D92" s="69" t="s">
        <v>36</v>
      </c>
      <c r="E92" s="47">
        <v>1000</v>
      </c>
      <c r="F92" s="47">
        <f t="shared" si="18"/>
        <v>132.72280841462606</v>
      </c>
      <c r="G92" s="64">
        <v>1000</v>
      </c>
      <c r="H92" s="64">
        <f t="shared" si="16"/>
        <v>132.72280841462606</v>
      </c>
      <c r="I92" s="64">
        <v>133</v>
      </c>
      <c r="J92" s="64">
        <v>133</v>
      </c>
      <c r="K92" s="65">
        <v>133</v>
      </c>
    </row>
    <row r="93" spans="1:11" ht="19.5" customHeight="1">
      <c r="A93" s="100" t="s">
        <v>162</v>
      </c>
      <c r="B93" s="101"/>
      <c r="C93" s="102"/>
      <c r="D93" s="18" t="s">
        <v>172</v>
      </c>
      <c r="E93" s="47">
        <f>SUM(E94)</f>
        <v>4694.8</v>
      </c>
      <c r="F93" s="47">
        <f t="shared" si="18"/>
        <v>623.1070409449864</v>
      </c>
      <c r="G93" s="64">
        <f>SUM(G94)</f>
        <v>52500</v>
      </c>
      <c r="H93" s="64">
        <f t="shared" si="16"/>
        <v>6967.9474417678675</v>
      </c>
      <c r="I93" s="64">
        <f aca="true" t="shared" si="24" ref="I93:K94">SUM(I94)</f>
        <v>6265</v>
      </c>
      <c r="J93" s="64">
        <f t="shared" si="24"/>
        <v>7068</v>
      </c>
      <c r="K93" s="65">
        <f t="shared" si="24"/>
        <v>7069</v>
      </c>
    </row>
    <row r="94" spans="1:11" ht="15.75" customHeight="1">
      <c r="A94" s="103">
        <v>3</v>
      </c>
      <c r="B94" s="104"/>
      <c r="C94" s="105"/>
      <c r="D94" s="69" t="s">
        <v>23</v>
      </c>
      <c r="E94" s="47">
        <f>SUM(E95)</f>
        <v>4694.8</v>
      </c>
      <c r="F94" s="47">
        <f t="shared" si="18"/>
        <v>623.1070409449864</v>
      </c>
      <c r="G94" s="64">
        <f>SUM(G95)</f>
        <v>52500</v>
      </c>
      <c r="H94" s="64">
        <f t="shared" si="16"/>
        <v>6967.9474417678675</v>
      </c>
      <c r="I94" s="64">
        <f t="shared" si="24"/>
        <v>6265</v>
      </c>
      <c r="J94" s="64">
        <f t="shared" si="24"/>
        <v>7068</v>
      </c>
      <c r="K94" s="65">
        <f t="shared" si="24"/>
        <v>7069</v>
      </c>
    </row>
    <row r="95" spans="1:11" ht="15.75" customHeight="1">
      <c r="A95" s="106">
        <v>32</v>
      </c>
      <c r="B95" s="107"/>
      <c r="C95" s="108"/>
      <c r="D95" s="69" t="s">
        <v>36</v>
      </c>
      <c r="E95" s="47">
        <v>4694.8</v>
      </c>
      <c r="F95" s="47">
        <f t="shared" si="18"/>
        <v>623.1070409449864</v>
      </c>
      <c r="G95" s="64">
        <v>52500</v>
      </c>
      <c r="H95" s="64">
        <f t="shared" si="16"/>
        <v>6967.9474417678675</v>
      </c>
      <c r="I95" s="64">
        <v>6265</v>
      </c>
      <c r="J95" s="64">
        <v>7068</v>
      </c>
      <c r="K95" s="65">
        <v>7069</v>
      </c>
    </row>
    <row r="96" spans="1:11" ht="18" customHeight="1">
      <c r="A96" s="100" t="s">
        <v>158</v>
      </c>
      <c r="B96" s="101"/>
      <c r="C96" s="102"/>
      <c r="D96" s="18" t="s">
        <v>78</v>
      </c>
      <c r="E96" s="47">
        <f>SUM(E97)</f>
        <v>31333.55</v>
      </c>
      <c r="F96" s="47">
        <f t="shared" si="18"/>
        <v>4158.676753600106</v>
      </c>
      <c r="G96" s="64">
        <f>SUM(G97)</f>
        <v>8060</v>
      </c>
      <c r="H96" s="64">
        <f t="shared" si="16"/>
        <v>1069.745835821886</v>
      </c>
      <c r="I96" s="64">
        <f aca="true" t="shared" si="25" ref="I96:K97">SUM(I97)</f>
        <v>889</v>
      </c>
      <c r="J96" s="64">
        <f t="shared" si="25"/>
        <v>938</v>
      </c>
      <c r="K96" s="65">
        <f t="shared" si="25"/>
        <v>889</v>
      </c>
    </row>
    <row r="97" spans="1:11" ht="15.75" customHeight="1">
      <c r="A97" s="103">
        <v>3</v>
      </c>
      <c r="B97" s="104"/>
      <c r="C97" s="105"/>
      <c r="D97" s="69" t="s">
        <v>23</v>
      </c>
      <c r="E97" s="47">
        <f>SUM(E98)</f>
        <v>31333.55</v>
      </c>
      <c r="F97" s="47">
        <f t="shared" si="18"/>
        <v>4158.676753600106</v>
      </c>
      <c r="G97" s="64">
        <f>SUM(G98)</f>
        <v>8060</v>
      </c>
      <c r="H97" s="64">
        <f t="shared" si="16"/>
        <v>1069.745835821886</v>
      </c>
      <c r="I97" s="64">
        <f t="shared" si="25"/>
        <v>889</v>
      </c>
      <c r="J97" s="64">
        <f t="shared" si="25"/>
        <v>938</v>
      </c>
      <c r="K97" s="65">
        <f t="shared" si="25"/>
        <v>889</v>
      </c>
    </row>
    <row r="98" spans="1:11" ht="15.75" customHeight="1">
      <c r="A98" s="106">
        <v>32</v>
      </c>
      <c r="B98" s="107"/>
      <c r="C98" s="108"/>
      <c r="D98" s="69" t="s">
        <v>36</v>
      </c>
      <c r="E98" s="47">
        <v>31333.55</v>
      </c>
      <c r="F98" s="47">
        <f t="shared" si="18"/>
        <v>4158.676753600106</v>
      </c>
      <c r="G98" s="64">
        <v>8060</v>
      </c>
      <c r="H98" s="64">
        <f t="shared" si="16"/>
        <v>1069.745835821886</v>
      </c>
      <c r="I98" s="64">
        <v>889</v>
      </c>
      <c r="J98" s="64">
        <v>938</v>
      </c>
      <c r="K98" s="65">
        <v>889</v>
      </c>
    </row>
    <row r="99" spans="1:11" s="58" customFormat="1" ht="15.75" customHeight="1">
      <c r="A99" s="109" t="s">
        <v>186</v>
      </c>
      <c r="B99" s="110"/>
      <c r="C99" s="111"/>
      <c r="D99" s="28" t="s">
        <v>188</v>
      </c>
      <c r="E99" s="66">
        <f>SUM(E100)</f>
        <v>3096.75</v>
      </c>
      <c r="F99" s="66">
        <f t="shared" si="18"/>
        <v>411.0093569579932</v>
      </c>
      <c r="G99" s="67">
        <f>SUM(G100)</f>
        <v>7000</v>
      </c>
      <c r="H99" s="67">
        <f t="shared" si="16"/>
        <v>929.0596589023824</v>
      </c>
      <c r="I99" s="67">
        <f aca="true" t="shared" si="26" ref="I99:K102">SUM(I100)</f>
        <v>2256</v>
      </c>
      <c r="J99" s="67">
        <f t="shared" si="26"/>
        <v>928</v>
      </c>
      <c r="K99" s="68">
        <f t="shared" si="26"/>
        <v>1929</v>
      </c>
    </row>
    <row r="100" spans="1:11" s="58" customFormat="1" ht="15.75" customHeight="1">
      <c r="A100" s="109" t="s">
        <v>187</v>
      </c>
      <c r="B100" s="110"/>
      <c r="C100" s="111"/>
      <c r="D100" s="28" t="s">
        <v>188</v>
      </c>
      <c r="E100" s="66">
        <f>SUM(E101)</f>
        <v>3096.75</v>
      </c>
      <c r="F100" s="66">
        <f t="shared" si="18"/>
        <v>411.0093569579932</v>
      </c>
      <c r="G100" s="67">
        <f>SUM(G101)</f>
        <v>7000</v>
      </c>
      <c r="H100" s="67">
        <f t="shared" si="16"/>
        <v>929.0596589023824</v>
      </c>
      <c r="I100" s="67">
        <f t="shared" si="26"/>
        <v>2256</v>
      </c>
      <c r="J100" s="67">
        <f t="shared" si="26"/>
        <v>928</v>
      </c>
      <c r="K100" s="68">
        <f t="shared" si="26"/>
        <v>1929</v>
      </c>
    </row>
    <row r="101" spans="1:11" ht="18.75" customHeight="1">
      <c r="A101" s="100" t="s">
        <v>157</v>
      </c>
      <c r="B101" s="101"/>
      <c r="C101" s="102"/>
      <c r="D101" s="18" t="s">
        <v>88</v>
      </c>
      <c r="E101" s="47">
        <f>SUM(E102)</f>
        <v>3096.75</v>
      </c>
      <c r="F101" s="47">
        <f t="shared" si="18"/>
        <v>411.0093569579932</v>
      </c>
      <c r="G101" s="64">
        <f>SUM(G102)</f>
        <v>7000</v>
      </c>
      <c r="H101" s="64">
        <f t="shared" si="16"/>
        <v>929.0596589023824</v>
      </c>
      <c r="I101" s="64">
        <f t="shared" si="26"/>
        <v>2256</v>
      </c>
      <c r="J101" s="64">
        <f t="shared" si="26"/>
        <v>928</v>
      </c>
      <c r="K101" s="65">
        <f t="shared" si="26"/>
        <v>1929</v>
      </c>
    </row>
    <row r="102" spans="1:11" ht="15.75" customHeight="1">
      <c r="A102" s="103">
        <v>3</v>
      </c>
      <c r="B102" s="104"/>
      <c r="C102" s="105"/>
      <c r="D102" s="69" t="s">
        <v>23</v>
      </c>
      <c r="E102" s="47">
        <f>SUM(E103)</f>
        <v>3096.75</v>
      </c>
      <c r="F102" s="47">
        <f t="shared" si="18"/>
        <v>411.0093569579932</v>
      </c>
      <c r="G102" s="64">
        <f>SUM(G103)</f>
        <v>7000</v>
      </c>
      <c r="H102" s="64">
        <f t="shared" si="16"/>
        <v>929.0596589023824</v>
      </c>
      <c r="I102" s="64">
        <f t="shared" si="26"/>
        <v>2256</v>
      </c>
      <c r="J102" s="64">
        <f t="shared" si="26"/>
        <v>928</v>
      </c>
      <c r="K102" s="65">
        <f t="shared" si="26"/>
        <v>1929</v>
      </c>
    </row>
    <row r="103" spans="1:11" ht="15.75" customHeight="1">
      <c r="A103" s="106">
        <v>32</v>
      </c>
      <c r="B103" s="107"/>
      <c r="C103" s="108"/>
      <c r="D103" s="69" t="s">
        <v>36</v>
      </c>
      <c r="E103" s="47">
        <v>3096.75</v>
      </c>
      <c r="F103" s="47">
        <f t="shared" si="18"/>
        <v>411.0093569579932</v>
      </c>
      <c r="G103" s="64">
        <v>7000</v>
      </c>
      <c r="H103" s="64">
        <f t="shared" si="16"/>
        <v>929.0596589023824</v>
      </c>
      <c r="I103" s="64">
        <v>2256</v>
      </c>
      <c r="J103" s="64">
        <v>928</v>
      </c>
      <c r="K103" s="65">
        <v>1929</v>
      </c>
    </row>
    <row r="104" spans="1:11" s="58" customFormat="1" ht="27.75" customHeight="1">
      <c r="A104" s="109" t="s">
        <v>189</v>
      </c>
      <c r="B104" s="110"/>
      <c r="C104" s="111"/>
      <c r="D104" s="28" t="s">
        <v>191</v>
      </c>
      <c r="E104" s="66">
        <f>SUM(E105)</f>
        <v>27000</v>
      </c>
      <c r="F104" s="66">
        <f t="shared" si="18"/>
        <v>3583.515827194903</v>
      </c>
      <c r="G104" s="67">
        <f>SUM(G105)</f>
        <v>25000</v>
      </c>
      <c r="H104" s="67">
        <f t="shared" si="16"/>
        <v>3318.0702103656513</v>
      </c>
      <c r="I104" s="67">
        <f>SUM(I105)</f>
        <v>3318</v>
      </c>
      <c r="J104" s="67">
        <f>SUM(J105)</f>
        <v>3318</v>
      </c>
      <c r="K104" s="68">
        <f>SUM(K105)</f>
        <v>3318</v>
      </c>
    </row>
    <row r="105" spans="1:11" s="58" customFormat="1" ht="27.75" customHeight="1">
      <c r="A105" s="109" t="s">
        <v>190</v>
      </c>
      <c r="B105" s="110"/>
      <c r="C105" s="111"/>
      <c r="D105" s="28" t="s">
        <v>191</v>
      </c>
      <c r="E105" s="66">
        <f>SUM(E106,E109)</f>
        <v>27000</v>
      </c>
      <c r="F105" s="66">
        <f t="shared" si="18"/>
        <v>3583.515827194903</v>
      </c>
      <c r="G105" s="67">
        <f>SUM(G106,G109)</f>
        <v>25000</v>
      </c>
      <c r="H105" s="67">
        <f t="shared" si="16"/>
        <v>3318.0702103656513</v>
      </c>
      <c r="I105" s="67">
        <f>SUM(I106,I109)</f>
        <v>3318</v>
      </c>
      <c r="J105" s="67">
        <f>SUM(J106,J109)</f>
        <v>3318</v>
      </c>
      <c r="K105" s="68">
        <f>SUM(K106,K109)</f>
        <v>3318</v>
      </c>
    </row>
    <row r="106" spans="1:11" ht="17.25" customHeight="1">
      <c r="A106" s="100" t="s">
        <v>157</v>
      </c>
      <c r="B106" s="101"/>
      <c r="C106" s="102"/>
      <c r="D106" s="18" t="s">
        <v>88</v>
      </c>
      <c r="E106" s="47">
        <f>SUM(E107)</f>
        <v>20000</v>
      </c>
      <c r="F106" s="47">
        <f t="shared" si="18"/>
        <v>2654.456168292521</v>
      </c>
      <c r="G106" s="64">
        <f>SUM(G107)</f>
        <v>20000</v>
      </c>
      <c r="H106" s="64">
        <f t="shared" si="16"/>
        <v>2654.456168292521</v>
      </c>
      <c r="I106" s="64">
        <f aca="true" t="shared" si="27" ref="I106:K107">SUM(I107)</f>
        <v>2654</v>
      </c>
      <c r="J106" s="64">
        <f t="shared" si="27"/>
        <v>2654</v>
      </c>
      <c r="K106" s="65">
        <f t="shared" si="27"/>
        <v>2654</v>
      </c>
    </row>
    <row r="107" spans="1:11" ht="15.75" customHeight="1">
      <c r="A107" s="103">
        <v>3</v>
      </c>
      <c r="B107" s="104"/>
      <c r="C107" s="105"/>
      <c r="D107" s="69" t="s">
        <v>23</v>
      </c>
      <c r="E107" s="47">
        <f>SUM(E108)</f>
        <v>20000</v>
      </c>
      <c r="F107" s="47">
        <f t="shared" si="18"/>
        <v>2654.456168292521</v>
      </c>
      <c r="G107" s="64">
        <f>SUM(G108)</f>
        <v>20000</v>
      </c>
      <c r="H107" s="64">
        <f t="shared" si="16"/>
        <v>2654.456168292521</v>
      </c>
      <c r="I107" s="64">
        <f t="shared" si="27"/>
        <v>2654</v>
      </c>
      <c r="J107" s="64">
        <f t="shared" si="27"/>
        <v>2654</v>
      </c>
      <c r="K107" s="65">
        <f t="shared" si="27"/>
        <v>2654</v>
      </c>
    </row>
    <row r="108" spans="1:11" ht="15.75" customHeight="1">
      <c r="A108" s="106">
        <v>32</v>
      </c>
      <c r="B108" s="107"/>
      <c r="C108" s="108"/>
      <c r="D108" s="69" t="s">
        <v>36</v>
      </c>
      <c r="E108" s="47">
        <v>20000</v>
      </c>
      <c r="F108" s="47">
        <f t="shared" si="18"/>
        <v>2654.456168292521</v>
      </c>
      <c r="G108" s="64">
        <v>20000</v>
      </c>
      <c r="H108" s="64">
        <f t="shared" si="16"/>
        <v>2654.456168292521</v>
      </c>
      <c r="I108" s="64">
        <v>2654</v>
      </c>
      <c r="J108" s="64">
        <v>2654</v>
      </c>
      <c r="K108" s="65">
        <v>2654</v>
      </c>
    </row>
    <row r="109" spans="1:11" ht="18.75" customHeight="1">
      <c r="A109" s="100" t="s">
        <v>162</v>
      </c>
      <c r="B109" s="101"/>
      <c r="C109" s="102"/>
      <c r="D109" s="18" t="s">
        <v>172</v>
      </c>
      <c r="E109" s="47">
        <f>SUM(E110)</f>
        <v>7000</v>
      </c>
      <c r="F109" s="47">
        <f t="shared" si="18"/>
        <v>929.0596589023824</v>
      </c>
      <c r="G109" s="64">
        <f>SUM(G110)</f>
        <v>5000</v>
      </c>
      <c r="H109" s="64">
        <f t="shared" si="16"/>
        <v>663.6140420731302</v>
      </c>
      <c r="I109" s="64">
        <f aca="true" t="shared" si="28" ref="I109:K110">SUM(I110)</f>
        <v>664</v>
      </c>
      <c r="J109" s="64">
        <f t="shared" si="28"/>
        <v>664</v>
      </c>
      <c r="K109" s="65">
        <f t="shared" si="28"/>
        <v>664</v>
      </c>
    </row>
    <row r="110" spans="1:11" ht="15.75" customHeight="1">
      <c r="A110" s="103">
        <v>3</v>
      </c>
      <c r="B110" s="104"/>
      <c r="C110" s="105"/>
      <c r="D110" s="69" t="s">
        <v>23</v>
      </c>
      <c r="E110" s="47">
        <f>SUM(E111)</f>
        <v>7000</v>
      </c>
      <c r="F110" s="47">
        <f t="shared" si="18"/>
        <v>929.0596589023824</v>
      </c>
      <c r="G110" s="64">
        <f>SUM(G111)</f>
        <v>5000</v>
      </c>
      <c r="H110" s="64">
        <f t="shared" si="16"/>
        <v>663.6140420731302</v>
      </c>
      <c r="I110" s="64">
        <f t="shared" si="28"/>
        <v>664</v>
      </c>
      <c r="J110" s="64">
        <f t="shared" si="28"/>
        <v>664</v>
      </c>
      <c r="K110" s="65">
        <f t="shared" si="28"/>
        <v>664</v>
      </c>
    </row>
    <row r="111" spans="1:11" ht="15.75" customHeight="1">
      <c r="A111" s="106">
        <v>32</v>
      </c>
      <c r="B111" s="107"/>
      <c r="C111" s="108"/>
      <c r="D111" s="69" t="s">
        <v>36</v>
      </c>
      <c r="E111" s="47">
        <v>7000</v>
      </c>
      <c r="F111" s="47">
        <f t="shared" si="18"/>
        <v>929.0596589023824</v>
      </c>
      <c r="G111" s="64">
        <v>5000</v>
      </c>
      <c r="H111" s="64">
        <f t="shared" si="16"/>
        <v>663.6140420731302</v>
      </c>
      <c r="I111" s="64">
        <v>664</v>
      </c>
      <c r="J111" s="64">
        <v>664</v>
      </c>
      <c r="K111" s="65">
        <v>664</v>
      </c>
    </row>
    <row r="112" spans="1:11" s="58" customFormat="1" ht="27" customHeight="1">
      <c r="A112" s="109" t="s">
        <v>192</v>
      </c>
      <c r="B112" s="110"/>
      <c r="C112" s="111"/>
      <c r="D112" s="28" t="s">
        <v>194</v>
      </c>
      <c r="E112" s="66">
        <f>SUM(E113)</f>
        <v>13149.21</v>
      </c>
      <c r="F112" s="66">
        <f t="shared" si="18"/>
        <v>1745.200079633685</v>
      </c>
      <c r="G112" s="67">
        <f>SUM(G113)</f>
        <v>22100</v>
      </c>
      <c r="H112" s="67">
        <f t="shared" si="16"/>
        <v>2933.1740659632355</v>
      </c>
      <c r="I112" s="67">
        <f>SUM(I113)</f>
        <v>4831</v>
      </c>
      <c r="J112" s="67">
        <f>SUM(J113)</f>
        <v>1973</v>
      </c>
      <c r="K112" s="68">
        <f>SUM(K113)</f>
        <v>3096</v>
      </c>
    </row>
    <row r="113" spans="1:11" s="58" customFormat="1" ht="26.25" customHeight="1">
      <c r="A113" s="109" t="s">
        <v>193</v>
      </c>
      <c r="B113" s="110"/>
      <c r="C113" s="111"/>
      <c r="D113" s="28" t="s">
        <v>194</v>
      </c>
      <c r="E113" s="66">
        <f>SUM(E114,E117)</f>
        <v>13149.21</v>
      </c>
      <c r="F113" s="66">
        <f t="shared" si="18"/>
        <v>1745.200079633685</v>
      </c>
      <c r="G113" s="67">
        <f>SUM(G114,G117)</f>
        <v>22100</v>
      </c>
      <c r="H113" s="67">
        <f t="shared" si="16"/>
        <v>2933.1740659632355</v>
      </c>
      <c r="I113" s="67">
        <f>SUM(I114,I117)</f>
        <v>4831</v>
      </c>
      <c r="J113" s="67">
        <f>SUM(J114,J117)</f>
        <v>1973</v>
      </c>
      <c r="K113" s="68">
        <f>SUM(K114,K117)</f>
        <v>3096</v>
      </c>
    </row>
    <row r="114" spans="1:11" ht="19.5" customHeight="1">
      <c r="A114" s="100" t="s">
        <v>157</v>
      </c>
      <c r="B114" s="101"/>
      <c r="C114" s="102"/>
      <c r="D114" s="18" t="s">
        <v>88</v>
      </c>
      <c r="E114" s="47">
        <f>SUM(E115)</f>
        <v>13149.21</v>
      </c>
      <c r="F114" s="47">
        <f t="shared" si="18"/>
        <v>1745.200079633685</v>
      </c>
      <c r="G114" s="64">
        <f>SUM(G115)</f>
        <v>11100</v>
      </c>
      <c r="H114" s="64">
        <f t="shared" si="16"/>
        <v>1473.2231734023492</v>
      </c>
      <c r="I114" s="64">
        <f aca="true" t="shared" si="29" ref="I114:K115">SUM(I115)</f>
        <v>2575</v>
      </c>
      <c r="J114" s="64">
        <f t="shared" si="29"/>
        <v>1473</v>
      </c>
      <c r="K114" s="65">
        <f t="shared" si="29"/>
        <v>1500</v>
      </c>
    </row>
    <row r="115" spans="1:11" ht="15.75" customHeight="1">
      <c r="A115" s="103">
        <v>3</v>
      </c>
      <c r="B115" s="104"/>
      <c r="C115" s="105"/>
      <c r="D115" s="69" t="s">
        <v>23</v>
      </c>
      <c r="E115" s="47">
        <f>SUM(E116)</f>
        <v>13149.21</v>
      </c>
      <c r="F115" s="47">
        <f t="shared" si="18"/>
        <v>1745.200079633685</v>
      </c>
      <c r="G115" s="64">
        <f>SUM(G116)</f>
        <v>11100</v>
      </c>
      <c r="H115" s="64">
        <f t="shared" si="16"/>
        <v>1473.2231734023492</v>
      </c>
      <c r="I115" s="64">
        <f t="shared" si="29"/>
        <v>2575</v>
      </c>
      <c r="J115" s="64">
        <f t="shared" si="29"/>
        <v>1473</v>
      </c>
      <c r="K115" s="65">
        <f t="shared" si="29"/>
        <v>1500</v>
      </c>
    </row>
    <row r="116" spans="1:11" ht="15.75" customHeight="1">
      <c r="A116" s="106">
        <v>32</v>
      </c>
      <c r="B116" s="107"/>
      <c r="C116" s="108"/>
      <c r="D116" s="69" t="s">
        <v>36</v>
      </c>
      <c r="E116" s="47">
        <v>13149.21</v>
      </c>
      <c r="F116" s="47">
        <f t="shared" si="18"/>
        <v>1745.200079633685</v>
      </c>
      <c r="G116" s="64">
        <v>11100</v>
      </c>
      <c r="H116" s="64">
        <f t="shared" si="16"/>
        <v>1473.2231734023492</v>
      </c>
      <c r="I116" s="64">
        <v>2575</v>
      </c>
      <c r="J116" s="64">
        <v>1473</v>
      </c>
      <c r="K116" s="65">
        <v>1500</v>
      </c>
    </row>
    <row r="117" spans="1:11" ht="18.75" customHeight="1">
      <c r="A117" s="100" t="s">
        <v>158</v>
      </c>
      <c r="B117" s="101"/>
      <c r="C117" s="102"/>
      <c r="D117" s="18" t="s">
        <v>78</v>
      </c>
      <c r="E117" s="47">
        <f>SUM(E118)</f>
        <v>0</v>
      </c>
      <c r="F117" s="47">
        <f t="shared" si="18"/>
        <v>0</v>
      </c>
      <c r="G117" s="64">
        <f>SUM(G118)</f>
        <v>11000</v>
      </c>
      <c r="H117" s="64">
        <f t="shared" si="16"/>
        <v>1459.9508925608866</v>
      </c>
      <c r="I117" s="64">
        <f aca="true" t="shared" si="30" ref="I117:K118">SUM(I118)</f>
        <v>2256</v>
      </c>
      <c r="J117" s="64">
        <f t="shared" si="30"/>
        <v>500</v>
      </c>
      <c r="K117" s="65">
        <f t="shared" si="30"/>
        <v>1596</v>
      </c>
    </row>
    <row r="118" spans="1:11" ht="15.75" customHeight="1">
      <c r="A118" s="103">
        <v>3</v>
      </c>
      <c r="B118" s="104"/>
      <c r="C118" s="105"/>
      <c r="D118" s="69" t="s">
        <v>23</v>
      </c>
      <c r="E118" s="47">
        <f>SUM(E119)</f>
        <v>0</v>
      </c>
      <c r="F118" s="47">
        <f t="shared" si="18"/>
        <v>0</v>
      </c>
      <c r="G118" s="64">
        <f>SUM(G119)</f>
        <v>11000</v>
      </c>
      <c r="H118" s="64">
        <f t="shared" si="16"/>
        <v>1459.9508925608866</v>
      </c>
      <c r="I118" s="64">
        <f t="shared" si="30"/>
        <v>2256</v>
      </c>
      <c r="J118" s="64">
        <f t="shared" si="30"/>
        <v>500</v>
      </c>
      <c r="K118" s="65">
        <f t="shared" si="30"/>
        <v>1596</v>
      </c>
    </row>
    <row r="119" spans="1:11" ht="15.75" customHeight="1">
      <c r="A119" s="106">
        <v>32</v>
      </c>
      <c r="B119" s="107"/>
      <c r="C119" s="108"/>
      <c r="D119" s="69" t="s">
        <v>36</v>
      </c>
      <c r="E119" s="47">
        <v>0</v>
      </c>
      <c r="F119" s="47">
        <f t="shared" si="18"/>
        <v>0</v>
      </c>
      <c r="G119" s="64">
        <v>11000</v>
      </c>
      <c r="H119" s="64">
        <f t="shared" si="16"/>
        <v>1459.9508925608866</v>
      </c>
      <c r="I119" s="64">
        <v>2256</v>
      </c>
      <c r="J119" s="64">
        <v>500</v>
      </c>
      <c r="K119" s="65">
        <v>1596</v>
      </c>
    </row>
    <row r="120" spans="1:11" s="58" customFormat="1" ht="25.5" customHeight="1">
      <c r="A120" s="109" t="s">
        <v>195</v>
      </c>
      <c r="B120" s="110"/>
      <c r="C120" s="111"/>
      <c r="D120" s="28" t="s">
        <v>263</v>
      </c>
      <c r="E120" s="66">
        <f>SUM(E121)</f>
        <v>13726.15</v>
      </c>
      <c r="F120" s="66">
        <f t="shared" si="18"/>
        <v>1821.7731767204193</v>
      </c>
      <c r="G120" s="67">
        <f>SUM(G121)</f>
        <v>14500</v>
      </c>
      <c r="H120" s="67">
        <f t="shared" si="16"/>
        <v>1924.4807220120776</v>
      </c>
      <c r="I120" s="67">
        <f aca="true" t="shared" si="31" ref="I120:K123">SUM(I121)</f>
        <v>1924</v>
      </c>
      <c r="J120" s="67">
        <f t="shared" si="31"/>
        <v>1924</v>
      </c>
      <c r="K120" s="68">
        <f t="shared" si="31"/>
        <v>1924</v>
      </c>
    </row>
    <row r="121" spans="1:11" s="58" customFormat="1" ht="26.25" customHeight="1">
      <c r="A121" s="109" t="s">
        <v>196</v>
      </c>
      <c r="B121" s="110"/>
      <c r="C121" s="111"/>
      <c r="D121" s="28" t="s">
        <v>263</v>
      </c>
      <c r="E121" s="66">
        <f>SUM(E122)</f>
        <v>13726.15</v>
      </c>
      <c r="F121" s="66">
        <f t="shared" si="18"/>
        <v>1821.7731767204193</v>
      </c>
      <c r="G121" s="67">
        <f>SUM(G122)</f>
        <v>14500</v>
      </c>
      <c r="H121" s="67">
        <f t="shared" si="16"/>
        <v>1924.4807220120776</v>
      </c>
      <c r="I121" s="67">
        <f t="shared" si="31"/>
        <v>1924</v>
      </c>
      <c r="J121" s="67">
        <f t="shared" si="31"/>
        <v>1924</v>
      </c>
      <c r="K121" s="68">
        <f t="shared" si="31"/>
        <v>1924</v>
      </c>
    </row>
    <row r="122" spans="1:11" ht="15.75" customHeight="1">
      <c r="A122" s="100" t="s">
        <v>157</v>
      </c>
      <c r="B122" s="101"/>
      <c r="C122" s="102"/>
      <c r="D122" s="18" t="s">
        <v>88</v>
      </c>
      <c r="E122" s="47">
        <f>SUM(E123)</f>
        <v>13726.15</v>
      </c>
      <c r="F122" s="47">
        <f t="shared" si="18"/>
        <v>1821.7731767204193</v>
      </c>
      <c r="G122" s="64">
        <f>SUM(G123)</f>
        <v>14500</v>
      </c>
      <c r="H122" s="64">
        <f t="shared" si="16"/>
        <v>1924.4807220120776</v>
      </c>
      <c r="I122" s="64">
        <f t="shared" si="31"/>
        <v>1924</v>
      </c>
      <c r="J122" s="64">
        <f t="shared" si="31"/>
        <v>1924</v>
      </c>
      <c r="K122" s="65">
        <f t="shared" si="31"/>
        <v>1924</v>
      </c>
    </row>
    <row r="123" spans="1:11" ht="15.75" customHeight="1">
      <c r="A123" s="103">
        <v>3</v>
      </c>
      <c r="B123" s="104"/>
      <c r="C123" s="105"/>
      <c r="D123" s="69" t="s">
        <v>23</v>
      </c>
      <c r="E123" s="47">
        <f>SUM(E124)</f>
        <v>13726.15</v>
      </c>
      <c r="F123" s="47">
        <f t="shared" si="18"/>
        <v>1821.7731767204193</v>
      </c>
      <c r="G123" s="64">
        <f>SUM(G124)</f>
        <v>14500</v>
      </c>
      <c r="H123" s="64">
        <f t="shared" si="16"/>
        <v>1924.4807220120776</v>
      </c>
      <c r="I123" s="64">
        <f t="shared" si="31"/>
        <v>1924</v>
      </c>
      <c r="J123" s="64">
        <f t="shared" si="31"/>
        <v>1924</v>
      </c>
      <c r="K123" s="65">
        <f t="shared" si="31"/>
        <v>1924</v>
      </c>
    </row>
    <row r="124" spans="1:11" ht="15.75" customHeight="1">
      <c r="A124" s="106">
        <v>32</v>
      </c>
      <c r="B124" s="107"/>
      <c r="C124" s="108"/>
      <c r="D124" s="69" t="s">
        <v>36</v>
      </c>
      <c r="E124" s="47">
        <v>13726.15</v>
      </c>
      <c r="F124" s="47">
        <f t="shared" si="18"/>
        <v>1821.7731767204193</v>
      </c>
      <c r="G124" s="64">
        <v>14500</v>
      </c>
      <c r="H124" s="64">
        <f t="shared" si="16"/>
        <v>1924.4807220120776</v>
      </c>
      <c r="I124" s="64">
        <v>1924</v>
      </c>
      <c r="J124" s="64">
        <v>1924</v>
      </c>
      <c r="K124" s="65">
        <v>1924</v>
      </c>
    </row>
    <row r="125" spans="1:11" s="58" customFormat="1" ht="15.75" customHeight="1">
      <c r="A125" s="109" t="s">
        <v>197</v>
      </c>
      <c r="B125" s="110"/>
      <c r="C125" s="111"/>
      <c r="D125" s="28" t="s">
        <v>267</v>
      </c>
      <c r="E125" s="66">
        <f>SUM(E126)</f>
        <v>0</v>
      </c>
      <c r="F125" s="66">
        <f>SUM(F126)</f>
        <v>0</v>
      </c>
      <c r="G125" s="67">
        <f>SUM(G126)</f>
        <v>50000</v>
      </c>
      <c r="H125" s="67">
        <f t="shared" si="16"/>
        <v>6636.140420731303</v>
      </c>
      <c r="I125" s="67">
        <v>0</v>
      </c>
      <c r="J125" s="67">
        <v>0</v>
      </c>
      <c r="K125" s="68">
        <v>0</v>
      </c>
    </row>
    <row r="126" spans="1:11" s="58" customFormat="1" ht="15.75" customHeight="1">
      <c r="A126" s="109" t="s">
        <v>198</v>
      </c>
      <c r="B126" s="110"/>
      <c r="C126" s="111"/>
      <c r="D126" s="28" t="s">
        <v>267</v>
      </c>
      <c r="E126" s="66">
        <f>SUM(E127,E130)</f>
        <v>0</v>
      </c>
      <c r="F126" s="66">
        <f>SUM(F127,F130)</f>
        <v>0</v>
      </c>
      <c r="G126" s="67">
        <f>SUM(G127,G130)</f>
        <v>50000</v>
      </c>
      <c r="H126" s="67">
        <f t="shared" si="16"/>
        <v>6636.140420731303</v>
      </c>
      <c r="I126" s="67">
        <v>0</v>
      </c>
      <c r="J126" s="67">
        <v>0</v>
      </c>
      <c r="K126" s="68">
        <v>0</v>
      </c>
    </row>
    <row r="127" spans="1:11" ht="15.75" customHeight="1">
      <c r="A127" s="100" t="s">
        <v>157</v>
      </c>
      <c r="B127" s="101"/>
      <c r="C127" s="102"/>
      <c r="D127" s="18" t="s">
        <v>88</v>
      </c>
      <c r="E127" s="47">
        <f aca="true" t="shared" si="32" ref="E127:G128">SUM(E128)</f>
        <v>0</v>
      </c>
      <c r="F127" s="47">
        <f t="shared" si="32"/>
        <v>0</v>
      </c>
      <c r="G127" s="64">
        <f t="shared" si="32"/>
        <v>25000</v>
      </c>
      <c r="H127" s="64">
        <f t="shared" si="16"/>
        <v>3318.0702103656513</v>
      </c>
      <c r="I127" s="64">
        <v>0</v>
      </c>
      <c r="J127" s="64">
        <v>0</v>
      </c>
      <c r="K127" s="65">
        <v>0</v>
      </c>
    </row>
    <row r="128" spans="1:11" ht="15.75" customHeight="1">
      <c r="A128" s="103">
        <v>3</v>
      </c>
      <c r="B128" s="104"/>
      <c r="C128" s="105"/>
      <c r="D128" s="69" t="s">
        <v>23</v>
      </c>
      <c r="E128" s="47">
        <f t="shared" si="32"/>
        <v>0</v>
      </c>
      <c r="F128" s="47">
        <f t="shared" si="32"/>
        <v>0</v>
      </c>
      <c r="G128" s="64">
        <f t="shared" si="32"/>
        <v>25000</v>
      </c>
      <c r="H128" s="64">
        <f t="shared" si="16"/>
        <v>3318.0702103656513</v>
      </c>
      <c r="I128" s="64">
        <v>0</v>
      </c>
      <c r="J128" s="64">
        <v>0</v>
      </c>
      <c r="K128" s="65">
        <v>0</v>
      </c>
    </row>
    <row r="129" spans="1:11" ht="15.75" customHeight="1">
      <c r="A129" s="106">
        <v>32</v>
      </c>
      <c r="B129" s="107"/>
      <c r="C129" s="108"/>
      <c r="D129" s="69" t="s">
        <v>36</v>
      </c>
      <c r="E129" s="47">
        <v>0</v>
      </c>
      <c r="F129" s="47">
        <v>0</v>
      </c>
      <c r="G129" s="64">
        <v>25000</v>
      </c>
      <c r="H129" s="64">
        <f t="shared" si="16"/>
        <v>3318.0702103656513</v>
      </c>
      <c r="I129" s="64">
        <v>0</v>
      </c>
      <c r="J129" s="64">
        <v>0</v>
      </c>
      <c r="K129" s="65">
        <v>0</v>
      </c>
    </row>
    <row r="130" spans="1:11" ht="15.75" customHeight="1">
      <c r="A130" s="100" t="s">
        <v>158</v>
      </c>
      <c r="B130" s="101"/>
      <c r="C130" s="102"/>
      <c r="D130" s="18" t="s">
        <v>78</v>
      </c>
      <c r="E130" s="47">
        <f aca="true" t="shared" si="33" ref="E130:G131">SUM(E131)</f>
        <v>0</v>
      </c>
      <c r="F130" s="47">
        <f t="shared" si="33"/>
        <v>0</v>
      </c>
      <c r="G130" s="64">
        <f t="shared" si="33"/>
        <v>25000</v>
      </c>
      <c r="H130" s="64">
        <f t="shared" si="16"/>
        <v>3318.0702103656513</v>
      </c>
      <c r="I130" s="64">
        <f>SUM(I131)</f>
        <v>0</v>
      </c>
      <c r="J130" s="64">
        <v>0</v>
      </c>
      <c r="K130" s="65">
        <v>0</v>
      </c>
    </row>
    <row r="131" spans="1:11" ht="15.75" customHeight="1">
      <c r="A131" s="103">
        <v>3</v>
      </c>
      <c r="B131" s="104"/>
      <c r="C131" s="105"/>
      <c r="D131" s="69" t="s">
        <v>23</v>
      </c>
      <c r="E131" s="47">
        <f t="shared" si="33"/>
        <v>0</v>
      </c>
      <c r="F131" s="47">
        <f t="shared" si="33"/>
        <v>0</v>
      </c>
      <c r="G131" s="64">
        <f t="shared" si="33"/>
        <v>25000</v>
      </c>
      <c r="H131" s="64">
        <f t="shared" si="16"/>
        <v>3318.0702103656513</v>
      </c>
      <c r="I131" s="64">
        <f>SUM(I132)</f>
        <v>0</v>
      </c>
      <c r="J131" s="64">
        <v>0</v>
      </c>
      <c r="K131" s="65">
        <v>0</v>
      </c>
    </row>
    <row r="132" spans="1:11" ht="15.75" customHeight="1">
      <c r="A132" s="106">
        <v>32</v>
      </c>
      <c r="B132" s="107"/>
      <c r="C132" s="108"/>
      <c r="D132" s="69" t="s">
        <v>36</v>
      </c>
      <c r="E132" s="47">
        <v>0</v>
      </c>
      <c r="F132" s="47">
        <v>0</v>
      </c>
      <c r="G132" s="64">
        <v>25000</v>
      </c>
      <c r="H132" s="64">
        <f t="shared" si="16"/>
        <v>3318.0702103656513</v>
      </c>
      <c r="I132" s="64">
        <v>0</v>
      </c>
      <c r="J132" s="64">
        <v>0</v>
      </c>
      <c r="K132" s="65">
        <v>0</v>
      </c>
    </row>
    <row r="133" spans="1:11" s="58" customFormat="1" ht="27" customHeight="1">
      <c r="A133" s="109" t="s">
        <v>197</v>
      </c>
      <c r="B133" s="110"/>
      <c r="C133" s="111"/>
      <c r="D133" s="28" t="s">
        <v>199</v>
      </c>
      <c r="E133" s="66">
        <v>0</v>
      </c>
      <c r="F133" s="66">
        <f t="shared" si="18"/>
        <v>0</v>
      </c>
      <c r="G133" s="67">
        <f>SUM(G134)</f>
        <v>0</v>
      </c>
      <c r="H133" s="67">
        <f t="shared" si="16"/>
        <v>0</v>
      </c>
      <c r="I133" s="67">
        <f>SUM(I134)</f>
        <v>1195</v>
      </c>
      <c r="J133" s="67">
        <v>0</v>
      </c>
      <c r="K133" s="68">
        <v>0</v>
      </c>
    </row>
    <row r="134" spans="1:11" s="58" customFormat="1" ht="25.5" customHeight="1">
      <c r="A134" s="109" t="s">
        <v>198</v>
      </c>
      <c r="B134" s="110"/>
      <c r="C134" s="111"/>
      <c r="D134" s="28" t="s">
        <v>199</v>
      </c>
      <c r="E134" s="66">
        <v>0</v>
      </c>
      <c r="F134" s="66">
        <f t="shared" si="18"/>
        <v>0</v>
      </c>
      <c r="G134" s="67">
        <f>SUM(G135,G138)</f>
        <v>0</v>
      </c>
      <c r="H134" s="67">
        <f t="shared" si="16"/>
        <v>0</v>
      </c>
      <c r="I134" s="67">
        <f>SUM(I135,I138)</f>
        <v>1195</v>
      </c>
      <c r="J134" s="67">
        <v>0</v>
      </c>
      <c r="K134" s="68">
        <v>0</v>
      </c>
    </row>
    <row r="135" spans="1:11" ht="15.75" customHeight="1">
      <c r="A135" s="100" t="s">
        <v>157</v>
      </c>
      <c r="B135" s="101"/>
      <c r="C135" s="102"/>
      <c r="D135" s="18" t="s">
        <v>88</v>
      </c>
      <c r="E135" s="47">
        <v>0</v>
      </c>
      <c r="F135" s="47">
        <f t="shared" si="18"/>
        <v>0</v>
      </c>
      <c r="G135" s="64">
        <f>SUM(G136)</f>
        <v>0</v>
      </c>
      <c r="H135" s="64">
        <f aca="true" t="shared" si="34" ref="H135:H198">(G135/7.5345)</f>
        <v>0</v>
      </c>
      <c r="I135" s="64">
        <f>SUM(I136)</f>
        <v>531</v>
      </c>
      <c r="J135" s="64">
        <v>0</v>
      </c>
      <c r="K135" s="65">
        <v>0</v>
      </c>
    </row>
    <row r="136" spans="1:11" ht="15.75" customHeight="1">
      <c r="A136" s="103">
        <v>3</v>
      </c>
      <c r="B136" s="104"/>
      <c r="C136" s="105"/>
      <c r="D136" s="69" t="s">
        <v>23</v>
      </c>
      <c r="E136" s="47">
        <v>0</v>
      </c>
      <c r="F136" s="47">
        <f t="shared" si="18"/>
        <v>0</v>
      </c>
      <c r="G136" s="64">
        <f>SUM(G137)</f>
        <v>0</v>
      </c>
      <c r="H136" s="64">
        <f t="shared" si="34"/>
        <v>0</v>
      </c>
      <c r="I136" s="64">
        <f>SUM(I137)</f>
        <v>531</v>
      </c>
      <c r="J136" s="64">
        <v>0</v>
      </c>
      <c r="K136" s="65">
        <v>0</v>
      </c>
    </row>
    <row r="137" spans="1:11" ht="15.75" customHeight="1">
      <c r="A137" s="106">
        <v>32</v>
      </c>
      <c r="B137" s="107"/>
      <c r="C137" s="108"/>
      <c r="D137" s="69" t="s">
        <v>36</v>
      </c>
      <c r="E137" s="47">
        <v>0</v>
      </c>
      <c r="F137" s="47">
        <f t="shared" si="18"/>
        <v>0</v>
      </c>
      <c r="G137" s="64">
        <v>0</v>
      </c>
      <c r="H137" s="64">
        <f t="shared" si="34"/>
        <v>0</v>
      </c>
      <c r="I137" s="64">
        <v>531</v>
      </c>
      <c r="J137" s="64">
        <v>0</v>
      </c>
      <c r="K137" s="65">
        <v>0</v>
      </c>
    </row>
    <row r="138" spans="1:11" ht="15.75" customHeight="1">
      <c r="A138" s="100" t="s">
        <v>158</v>
      </c>
      <c r="B138" s="101"/>
      <c r="C138" s="102"/>
      <c r="D138" s="18" t="s">
        <v>78</v>
      </c>
      <c r="E138" s="47">
        <v>0</v>
      </c>
      <c r="F138" s="47">
        <f t="shared" si="18"/>
        <v>0</v>
      </c>
      <c r="G138" s="64">
        <f>SUM(G139)</f>
        <v>0</v>
      </c>
      <c r="H138" s="64">
        <f t="shared" si="34"/>
        <v>0</v>
      </c>
      <c r="I138" s="64">
        <f>SUM(I139)</f>
        <v>664</v>
      </c>
      <c r="J138" s="64">
        <v>0</v>
      </c>
      <c r="K138" s="65">
        <v>0</v>
      </c>
    </row>
    <row r="139" spans="1:11" ht="15.75" customHeight="1">
      <c r="A139" s="103">
        <v>3</v>
      </c>
      <c r="B139" s="104"/>
      <c r="C139" s="105"/>
      <c r="D139" s="69" t="s">
        <v>23</v>
      </c>
      <c r="E139" s="47">
        <v>0</v>
      </c>
      <c r="F139" s="47">
        <f t="shared" si="18"/>
        <v>0</v>
      </c>
      <c r="G139" s="64">
        <f>SUM(G140)</f>
        <v>0</v>
      </c>
      <c r="H139" s="64">
        <f t="shared" si="34"/>
        <v>0</v>
      </c>
      <c r="I139" s="64">
        <f>SUM(I140)</f>
        <v>664</v>
      </c>
      <c r="J139" s="64">
        <v>0</v>
      </c>
      <c r="K139" s="65">
        <v>0</v>
      </c>
    </row>
    <row r="140" spans="1:11" ht="15.75" customHeight="1">
      <c r="A140" s="106">
        <v>32</v>
      </c>
      <c r="B140" s="107"/>
      <c r="C140" s="108"/>
      <c r="D140" s="69" t="s">
        <v>36</v>
      </c>
      <c r="E140" s="47">
        <v>0</v>
      </c>
      <c r="F140" s="47">
        <f t="shared" si="18"/>
        <v>0</v>
      </c>
      <c r="G140" s="64">
        <v>0</v>
      </c>
      <c r="H140" s="64">
        <f t="shared" si="34"/>
        <v>0</v>
      </c>
      <c r="I140" s="64">
        <v>664</v>
      </c>
      <c r="J140" s="64">
        <v>0</v>
      </c>
      <c r="K140" s="65">
        <v>0</v>
      </c>
    </row>
    <row r="141" spans="1:11" s="58" customFormat="1" ht="15.75" customHeight="1">
      <c r="A141" s="109" t="s">
        <v>200</v>
      </c>
      <c r="B141" s="110"/>
      <c r="C141" s="111"/>
      <c r="D141" s="28" t="s">
        <v>202</v>
      </c>
      <c r="E141" s="66">
        <f>SUM(E142)</f>
        <v>6912.89</v>
      </c>
      <c r="F141" s="66">
        <f t="shared" si="18"/>
        <v>917.4981750613842</v>
      </c>
      <c r="G141" s="67">
        <f>SUM(G142)</f>
        <v>15000</v>
      </c>
      <c r="H141" s="67">
        <f t="shared" si="34"/>
        <v>1990.8421262193906</v>
      </c>
      <c r="I141" s="67">
        <f>SUM(I142)</f>
        <v>1194</v>
      </c>
      <c r="J141" s="67">
        <f>SUM(J142)</f>
        <v>929</v>
      </c>
      <c r="K141" s="68">
        <f>SUM(K142)</f>
        <v>996</v>
      </c>
    </row>
    <row r="142" spans="1:11" s="58" customFormat="1" ht="15.75" customHeight="1">
      <c r="A142" s="109" t="s">
        <v>201</v>
      </c>
      <c r="B142" s="110"/>
      <c r="C142" s="111"/>
      <c r="D142" s="28" t="s">
        <v>202</v>
      </c>
      <c r="E142" s="66">
        <f>SUM(E143,E146)</f>
        <v>6912.89</v>
      </c>
      <c r="F142" s="66">
        <f>SUM(F143,F146)</f>
        <v>917.4981750613842</v>
      </c>
      <c r="G142" s="67">
        <f>SUM(G143,G146)</f>
        <v>15000</v>
      </c>
      <c r="H142" s="67">
        <f t="shared" si="34"/>
        <v>1990.8421262193906</v>
      </c>
      <c r="I142" s="67">
        <f>SUM(I143,I146)</f>
        <v>1194</v>
      </c>
      <c r="J142" s="67">
        <f>SUM(J143,J146)</f>
        <v>929</v>
      </c>
      <c r="K142" s="68">
        <f>SUM(K143,K146)</f>
        <v>996</v>
      </c>
    </row>
    <row r="143" spans="1:11" ht="15.75" customHeight="1">
      <c r="A143" s="100" t="s">
        <v>157</v>
      </c>
      <c r="B143" s="101"/>
      <c r="C143" s="102"/>
      <c r="D143" s="18" t="s">
        <v>88</v>
      </c>
      <c r="E143" s="47">
        <f>SUM(E144)</f>
        <v>6912.89</v>
      </c>
      <c r="F143" s="47">
        <f t="shared" si="18"/>
        <v>917.4981750613842</v>
      </c>
      <c r="G143" s="64">
        <f>SUM(G144)</f>
        <v>7000</v>
      </c>
      <c r="H143" s="64">
        <f t="shared" si="34"/>
        <v>929.0596589023824</v>
      </c>
      <c r="I143" s="64">
        <f aca="true" t="shared" si="35" ref="I143:K144">SUM(I144)</f>
        <v>1194</v>
      </c>
      <c r="J143" s="64">
        <f t="shared" si="35"/>
        <v>929</v>
      </c>
      <c r="K143" s="65">
        <f t="shared" si="35"/>
        <v>996</v>
      </c>
    </row>
    <row r="144" spans="1:11" ht="15.75" customHeight="1">
      <c r="A144" s="103">
        <v>3</v>
      </c>
      <c r="B144" s="104"/>
      <c r="C144" s="105"/>
      <c r="D144" s="69" t="s">
        <v>23</v>
      </c>
      <c r="E144" s="47">
        <f>SUM(E145)</f>
        <v>6912.89</v>
      </c>
      <c r="F144" s="47">
        <f t="shared" si="18"/>
        <v>917.4981750613842</v>
      </c>
      <c r="G144" s="64">
        <f>SUM(G145)</f>
        <v>7000</v>
      </c>
      <c r="H144" s="64">
        <f t="shared" si="34"/>
        <v>929.0596589023824</v>
      </c>
      <c r="I144" s="64">
        <f t="shared" si="35"/>
        <v>1194</v>
      </c>
      <c r="J144" s="64">
        <f t="shared" si="35"/>
        <v>929</v>
      </c>
      <c r="K144" s="65">
        <f t="shared" si="35"/>
        <v>996</v>
      </c>
    </row>
    <row r="145" spans="1:11" ht="15.75" customHeight="1">
      <c r="A145" s="106">
        <v>32</v>
      </c>
      <c r="B145" s="107"/>
      <c r="C145" s="108"/>
      <c r="D145" s="69" t="s">
        <v>36</v>
      </c>
      <c r="E145" s="47">
        <v>6912.89</v>
      </c>
      <c r="F145" s="47">
        <f t="shared" si="18"/>
        <v>917.4981750613842</v>
      </c>
      <c r="G145" s="64">
        <v>7000</v>
      </c>
      <c r="H145" s="64">
        <f t="shared" si="34"/>
        <v>929.0596589023824</v>
      </c>
      <c r="I145" s="64">
        <v>1194</v>
      </c>
      <c r="J145" s="64">
        <v>929</v>
      </c>
      <c r="K145" s="65">
        <v>996</v>
      </c>
    </row>
    <row r="146" spans="1:11" ht="15.75" customHeight="1">
      <c r="A146" s="100" t="s">
        <v>158</v>
      </c>
      <c r="B146" s="101"/>
      <c r="C146" s="102"/>
      <c r="D146" s="18" t="s">
        <v>78</v>
      </c>
      <c r="E146" s="47">
        <f aca="true" t="shared" si="36" ref="E146:G147">SUM(E147)</f>
        <v>0</v>
      </c>
      <c r="F146" s="47">
        <f t="shared" si="36"/>
        <v>0</v>
      </c>
      <c r="G146" s="64">
        <f t="shared" si="36"/>
        <v>8000</v>
      </c>
      <c r="H146" s="64">
        <f t="shared" si="34"/>
        <v>1061.7824673170085</v>
      </c>
      <c r="I146" s="64">
        <v>0</v>
      </c>
      <c r="J146" s="64">
        <f>SUM(J147)</f>
        <v>0</v>
      </c>
      <c r="K146" s="65">
        <f>SUM(K147)</f>
        <v>0</v>
      </c>
    </row>
    <row r="147" spans="1:11" ht="15.75" customHeight="1">
      <c r="A147" s="103">
        <v>3</v>
      </c>
      <c r="B147" s="104"/>
      <c r="C147" s="105"/>
      <c r="D147" s="69" t="s">
        <v>23</v>
      </c>
      <c r="E147" s="47">
        <f t="shared" si="36"/>
        <v>0</v>
      </c>
      <c r="F147" s="47">
        <f t="shared" si="36"/>
        <v>0</v>
      </c>
      <c r="G147" s="64">
        <f t="shared" si="36"/>
        <v>8000</v>
      </c>
      <c r="H147" s="64">
        <f t="shared" si="34"/>
        <v>1061.7824673170085</v>
      </c>
      <c r="I147" s="64">
        <v>0</v>
      </c>
      <c r="J147" s="64">
        <f>SUM(J148)</f>
        <v>0</v>
      </c>
      <c r="K147" s="65">
        <f>SUM(K148)</f>
        <v>0</v>
      </c>
    </row>
    <row r="148" spans="1:11" ht="15.75" customHeight="1">
      <c r="A148" s="106">
        <v>32</v>
      </c>
      <c r="B148" s="107"/>
      <c r="C148" s="108"/>
      <c r="D148" s="69" t="s">
        <v>36</v>
      </c>
      <c r="E148" s="47">
        <v>0</v>
      </c>
      <c r="F148" s="47">
        <v>0</v>
      </c>
      <c r="G148" s="64">
        <v>8000</v>
      </c>
      <c r="H148" s="64">
        <f t="shared" si="34"/>
        <v>1061.7824673170085</v>
      </c>
      <c r="I148" s="64">
        <v>0</v>
      </c>
      <c r="J148" s="64">
        <v>0</v>
      </c>
      <c r="K148" s="65">
        <v>0</v>
      </c>
    </row>
    <row r="149" spans="1:11" s="58" customFormat="1" ht="15.75" customHeight="1">
      <c r="A149" s="109" t="s">
        <v>203</v>
      </c>
      <c r="B149" s="110"/>
      <c r="C149" s="111"/>
      <c r="D149" s="28" t="s">
        <v>205</v>
      </c>
      <c r="E149" s="66">
        <f>SUM(E150)</f>
        <v>0</v>
      </c>
      <c r="F149" s="66">
        <f aca="true" t="shared" si="37" ref="F149:F212">(E149/7.5345)</f>
        <v>0</v>
      </c>
      <c r="G149" s="67">
        <f>SUM(G150)</f>
        <v>7500</v>
      </c>
      <c r="H149" s="67">
        <f t="shared" si="34"/>
        <v>995.4210631096953</v>
      </c>
      <c r="I149" s="67">
        <f aca="true" t="shared" si="38" ref="I149:K152">SUM(I150)</f>
        <v>929</v>
      </c>
      <c r="J149" s="67">
        <f t="shared" si="38"/>
        <v>995</v>
      </c>
      <c r="K149" s="68">
        <f t="shared" si="38"/>
        <v>896</v>
      </c>
    </row>
    <row r="150" spans="1:11" s="58" customFormat="1" ht="15.75" customHeight="1">
      <c r="A150" s="109" t="s">
        <v>204</v>
      </c>
      <c r="B150" s="110"/>
      <c r="C150" s="111"/>
      <c r="D150" s="28" t="s">
        <v>205</v>
      </c>
      <c r="E150" s="66">
        <f>SUM(E151)</f>
        <v>0</v>
      </c>
      <c r="F150" s="66">
        <f t="shared" si="37"/>
        <v>0</v>
      </c>
      <c r="G150" s="67">
        <f>SUM(G151)</f>
        <v>7500</v>
      </c>
      <c r="H150" s="67">
        <f t="shared" si="34"/>
        <v>995.4210631096953</v>
      </c>
      <c r="I150" s="67">
        <f t="shared" si="38"/>
        <v>929</v>
      </c>
      <c r="J150" s="67">
        <f t="shared" si="38"/>
        <v>995</v>
      </c>
      <c r="K150" s="68">
        <f t="shared" si="38"/>
        <v>896</v>
      </c>
    </row>
    <row r="151" spans="1:11" ht="15.75" customHeight="1">
      <c r="A151" s="100" t="s">
        <v>157</v>
      </c>
      <c r="B151" s="101"/>
      <c r="C151" s="102"/>
      <c r="D151" s="18" t="s">
        <v>88</v>
      </c>
      <c r="E151" s="47">
        <f>SUM(E152)</f>
        <v>0</v>
      </c>
      <c r="F151" s="47">
        <f t="shared" si="37"/>
        <v>0</v>
      </c>
      <c r="G151" s="64">
        <f>SUM(G152)</f>
        <v>7500</v>
      </c>
      <c r="H151" s="64">
        <f t="shared" si="34"/>
        <v>995.4210631096953</v>
      </c>
      <c r="I151" s="64">
        <f t="shared" si="38"/>
        <v>929</v>
      </c>
      <c r="J151" s="64">
        <f t="shared" si="38"/>
        <v>995</v>
      </c>
      <c r="K151" s="65">
        <f t="shared" si="38"/>
        <v>896</v>
      </c>
    </row>
    <row r="152" spans="1:11" ht="15.75" customHeight="1">
      <c r="A152" s="103">
        <v>3</v>
      </c>
      <c r="B152" s="104"/>
      <c r="C152" s="105"/>
      <c r="D152" s="69" t="s">
        <v>23</v>
      </c>
      <c r="E152" s="47">
        <f>SUM(E153)</f>
        <v>0</v>
      </c>
      <c r="F152" s="47">
        <f t="shared" si="37"/>
        <v>0</v>
      </c>
      <c r="G152" s="64">
        <f>SUM(G153)</f>
        <v>7500</v>
      </c>
      <c r="H152" s="64">
        <f t="shared" si="34"/>
        <v>995.4210631096953</v>
      </c>
      <c r="I152" s="64">
        <f t="shared" si="38"/>
        <v>929</v>
      </c>
      <c r="J152" s="64">
        <f t="shared" si="38"/>
        <v>995</v>
      </c>
      <c r="K152" s="65">
        <f t="shared" si="38"/>
        <v>896</v>
      </c>
    </row>
    <row r="153" spans="1:11" ht="15.75" customHeight="1">
      <c r="A153" s="106">
        <v>32</v>
      </c>
      <c r="B153" s="107"/>
      <c r="C153" s="108"/>
      <c r="D153" s="69" t="s">
        <v>36</v>
      </c>
      <c r="E153" s="47">
        <v>0</v>
      </c>
      <c r="F153" s="47">
        <f t="shared" si="37"/>
        <v>0</v>
      </c>
      <c r="G153" s="64">
        <v>7500</v>
      </c>
      <c r="H153" s="64">
        <f t="shared" si="34"/>
        <v>995.4210631096953</v>
      </c>
      <c r="I153" s="64">
        <v>929</v>
      </c>
      <c r="J153" s="64">
        <v>995</v>
      </c>
      <c r="K153" s="65">
        <v>896</v>
      </c>
    </row>
    <row r="154" spans="1:11" s="58" customFormat="1" ht="15.75" customHeight="1">
      <c r="A154" s="109" t="s">
        <v>206</v>
      </c>
      <c r="B154" s="110"/>
      <c r="C154" s="111"/>
      <c r="D154" s="28" t="s">
        <v>208</v>
      </c>
      <c r="E154" s="66">
        <f>SUM(E155)</f>
        <v>0</v>
      </c>
      <c r="F154" s="66">
        <f t="shared" si="37"/>
        <v>0</v>
      </c>
      <c r="G154" s="67">
        <f>SUM(G155)</f>
        <v>10000</v>
      </c>
      <c r="H154" s="67">
        <f t="shared" si="34"/>
        <v>1327.2280841462605</v>
      </c>
      <c r="I154" s="67">
        <f aca="true" t="shared" si="39" ref="I154:K157">SUM(I155)</f>
        <v>1194</v>
      </c>
      <c r="J154" s="67">
        <f t="shared" si="39"/>
        <v>1327</v>
      </c>
      <c r="K154" s="68">
        <f t="shared" si="39"/>
        <v>1194</v>
      </c>
    </row>
    <row r="155" spans="1:11" s="58" customFormat="1" ht="15.75" customHeight="1">
      <c r="A155" s="109" t="s">
        <v>207</v>
      </c>
      <c r="B155" s="110"/>
      <c r="C155" s="111"/>
      <c r="D155" s="28" t="s">
        <v>208</v>
      </c>
      <c r="E155" s="66">
        <f>SUM(E156)</f>
        <v>0</v>
      </c>
      <c r="F155" s="66">
        <f t="shared" si="37"/>
        <v>0</v>
      </c>
      <c r="G155" s="67">
        <f>SUM(G156)</f>
        <v>10000</v>
      </c>
      <c r="H155" s="67">
        <f t="shared" si="34"/>
        <v>1327.2280841462605</v>
      </c>
      <c r="I155" s="67">
        <f t="shared" si="39"/>
        <v>1194</v>
      </c>
      <c r="J155" s="67">
        <f t="shared" si="39"/>
        <v>1327</v>
      </c>
      <c r="K155" s="68">
        <f t="shared" si="39"/>
        <v>1194</v>
      </c>
    </row>
    <row r="156" spans="1:11" ht="15.75" customHeight="1">
      <c r="A156" s="100" t="s">
        <v>157</v>
      </c>
      <c r="B156" s="101"/>
      <c r="C156" s="102"/>
      <c r="D156" s="18" t="s">
        <v>88</v>
      </c>
      <c r="E156" s="47">
        <f>SUM(E157)</f>
        <v>0</v>
      </c>
      <c r="F156" s="47">
        <f t="shared" si="37"/>
        <v>0</v>
      </c>
      <c r="G156" s="64">
        <f>SUM(G157)</f>
        <v>10000</v>
      </c>
      <c r="H156" s="64">
        <f t="shared" si="34"/>
        <v>1327.2280841462605</v>
      </c>
      <c r="I156" s="64">
        <f t="shared" si="39"/>
        <v>1194</v>
      </c>
      <c r="J156" s="64">
        <f t="shared" si="39"/>
        <v>1327</v>
      </c>
      <c r="K156" s="65">
        <f t="shared" si="39"/>
        <v>1194</v>
      </c>
    </row>
    <row r="157" spans="1:11" ht="15.75" customHeight="1">
      <c r="A157" s="103">
        <v>3</v>
      </c>
      <c r="B157" s="104"/>
      <c r="C157" s="105"/>
      <c r="D157" s="69" t="s">
        <v>23</v>
      </c>
      <c r="E157" s="47">
        <f>SUM(E158)</f>
        <v>0</v>
      </c>
      <c r="F157" s="47">
        <f t="shared" si="37"/>
        <v>0</v>
      </c>
      <c r="G157" s="64">
        <f>SUM(G158)</f>
        <v>10000</v>
      </c>
      <c r="H157" s="64">
        <f t="shared" si="34"/>
        <v>1327.2280841462605</v>
      </c>
      <c r="I157" s="64">
        <f t="shared" si="39"/>
        <v>1194</v>
      </c>
      <c r="J157" s="64">
        <f t="shared" si="39"/>
        <v>1327</v>
      </c>
      <c r="K157" s="65">
        <f t="shared" si="39"/>
        <v>1194</v>
      </c>
    </row>
    <row r="158" spans="1:11" ht="15.75" customHeight="1">
      <c r="A158" s="106">
        <v>32</v>
      </c>
      <c r="B158" s="107"/>
      <c r="C158" s="108"/>
      <c r="D158" s="69" t="s">
        <v>36</v>
      </c>
      <c r="E158" s="47">
        <v>0</v>
      </c>
      <c r="F158" s="47">
        <f t="shared" si="37"/>
        <v>0</v>
      </c>
      <c r="G158" s="64">
        <v>10000</v>
      </c>
      <c r="H158" s="64">
        <f t="shared" si="34"/>
        <v>1327.2280841462605</v>
      </c>
      <c r="I158" s="64">
        <v>1194</v>
      </c>
      <c r="J158" s="64">
        <v>1327</v>
      </c>
      <c r="K158" s="65">
        <v>1194</v>
      </c>
    </row>
    <row r="159" spans="1:11" s="58" customFormat="1" ht="29.25" customHeight="1">
      <c r="A159" s="109" t="s">
        <v>209</v>
      </c>
      <c r="B159" s="110"/>
      <c r="C159" s="111"/>
      <c r="D159" s="28" t="s">
        <v>211</v>
      </c>
      <c r="E159" s="66">
        <f>SUM(E160)</f>
        <v>1500</v>
      </c>
      <c r="F159" s="66">
        <f t="shared" si="37"/>
        <v>199.08421262193906</v>
      </c>
      <c r="G159" s="67">
        <f>SUM(G160)</f>
        <v>9000</v>
      </c>
      <c r="H159" s="67">
        <f t="shared" si="34"/>
        <v>1194.5052757316344</v>
      </c>
      <c r="I159" s="67">
        <f aca="true" t="shared" si="40" ref="I159:K162">SUM(I160)</f>
        <v>1194</v>
      </c>
      <c r="J159" s="67">
        <f t="shared" si="40"/>
        <v>1194</v>
      </c>
      <c r="K159" s="68">
        <f t="shared" si="40"/>
        <v>1194</v>
      </c>
    </row>
    <row r="160" spans="1:11" s="58" customFormat="1" ht="29.25" customHeight="1">
      <c r="A160" s="109" t="s">
        <v>210</v>
      </c>
      <c r="B160" s="110"/>
      <c r="C160" s="111"/>
      <c r="D160" s="28" t="s">
        <v>211</v>
      </c>
      <c r="E160" s="66">
        <f>SUM(E161)</f>
        <v>1500</v>
      </c>
      <c r="F160" s="66">
        <f t="shared" si="37"/>
        <v>199.08421262193906</v>
      </c>
      <c r="G160" s="67">
        <f>SUM(G161)</f>
        <v>9000</v>
      </c>
      <c r="H160" s="67">
        <f t="shared" si="34"/>
        <v>1194.5052757316344</v>
      </c>
      <c r="I160" s="67">
        <f t="shared" si="40"/>
        <v>1194</v>
      </c>
      <c r="J160" s="67">
        <f t="shared" si="40"/>
        <v>1194</v>
      </c>
      <c r="K160" s="68">
        <f t="shared" si="40"/>
        <v>1194</v>
      </c>
    </row>
    <row r="161" spans="1:11" ht="15.75" customHeight="1">
      <c r="A161" s="100" t="s">
        <v>157</v>
      </c>
      <c r="B161" s="101"/>
      <c r="C161" s="102"/>
      <c r="D161" s="18" t="s">
        <v>88</v>
      </c>
      <c r="E161" s="47">
        <f>SUM(E162)</f>
        <v>1500</v>
      </c>
      <c r="F161" s="47">
        <f t="shared" si="37"/>
        <v>199.08421262193906</v>
      </c>
      <c r="G161" s="64">
        <f>SUM(G162)</f>
        <v>9000</v>
      </c>
      <c r="H161" s="64">
        <f t="shared" si="34"/>
        <v>1194.5052757316344</v>
      </c>
      <c r="I161" s="64">
        <f t="shared" si="40"/>
        <v>1194</v>
      </c>
      <c r="J161" s="64">
        <f t="shared" si="40"/>
        <v>1194</v>
      </c>
      <c r="K161" s="65">
        <f t="shared" si="40"/>
        <v>1194</v>
      </c>
    </row>
    <row r="162" spans="1:11" ht="15.75" customHeight="1">
      <c r="A162" s="103">
        <v>3</v>
      </c>
      <c r="B162" s="104"/>
      <c r="C162" s="105"/>
      <c r="D162" s="69" t="s">
        <v>23</v>
      </c>
      <c r="E162" s="47">
        <f>SUM(E163)</f>
        <v>1500</v>
      </c>
      <c r="F162" s="47">
        <f t="shared" si="37"/>
        <v>199.08421262193906</v>
      </c>
      <c r="G162" s="64">
        <f>SUM(G163)</f>
        <v>9000</v>
      </c>
      <c r="H162" s="64">
        <f t="shared" si="34"/>
        <v>1194.5052757316344</v>
      </c>
      <c r="I162" s="64">
        <f t="shared" si="40"/>
        <v>1194</v>
      </c>
      <c r="J162" s="64">
        <f t="shared" si="40"/>
        <v>1194</v>
      </c>
      <c r="K162" s="65">
        <f t="shared" si="40"/>
        <v>1194</v>
      </c>
    </row>
    <row r="163" spans="1:11" ht="15.75" customHeight="1">
      <c r="A163" s="106">
        <v>32</v>
      </c>
      <c r="B163" s="107"/>
      <c r="C163" s="108"/>
      <c r="D163" s="69" t="s">
        <v>36</v>
      </c>
      <c r="E163" s="47">
        <v>1500</v>
      </c>
      <c r="F163" s="47">
        <f t="shared" si="37"/>
        <v>199.08421262193906</v>
      </c>
      <c r="G163" s="64">
        <v>9000</v>
      </c>
      <c r="H163" s="64">
        <f t="shared" si="34"/>
        <v>1194.5052757316344</v>
      </c>
      <c r="I163" s="64">
        <v>1194</v>
      </c>
      <c r="J163" s="64">
        <v>1194</v>
      </c>
      <c r="K163" s="65">
        <v>1194</v>
      </c>
    </row>
    <row r="164" spans="1:11" s="58" customFormat="1" ht="15.75" customHeight="1">
      <c r="A164" s="109" t="s">
        <v>215</v>
      </c>
      <c r="B164" s="110"/>
      <c r="C164" s="111"/>
      <c r="D164" s="28" t="s">
        <v>258</v>
      </c>
      <c r="E164" s="66">
        <f>SUM(E165)</f>
        <v>663.91</v>
      </c>
      <c r="F164" s="66">
        <f t="shared" si="37"/>
        <v>88.11599973455438</v>
      </c>
      <c r="G164" s="67">
        <f>SUM(G165)</f>
        <v>3000</v>
      </c>
      <c r="H164" s="67">
        <f t="shared" si="34"/>
        <v>398.1684252438781</v>
      </c>
      <c r="I164" s="67">
        <v>0</v>
      </c>
      <c r="J164" s="67">
        <f aca="true" t="shared" si="41" ref="J164:K167">SUM(J165)</f>
        <v>398</v>
      </c>
      <c r="K164" s="68">
        <f t="shared" si="41"/>
        <v>398</v>
      </c>
    </row>
    <row r="165" spans="1:11" s="58" customFormat="1" ht="15.75" customHeight="1">
      <c r="A165" s="109" t="s">
        <v>216</v>
      </c>
      <c r="B165" s="110"/>
      <c r="C165" s="111"/>
      <c r="D165" s="28" t="s">
        <v>258</v>
      </c>
      <c r="E165" s="66">
        <f>SUM(E166)</f>
        <v>663.91</v>
      </c>
      <c r="F165" s="66">
        <f t="shared" si="37"/>
        <v>88.11599973455438</v>
      </c>
      <c r="G165" s="67">
        <f>SUM(G166)</f>
        <v>3000</v>
      </c>
      <c r="H165" s="67">
        <f t="shared" si="34"/>
        <v>398.1684252438781</v>
      </c>
      <c r="I165" s="67">
        <v>0</v>
      </c>
      <c r="J165" s="67">
        <f t="shared" si="41"/>
        <v>398</v>
      </c>
      <c r="K165" s="68">
        <f t="shared" si="41"/>
        <v>398</v>
      </c>
    </row>
    <row r="166" spans="1:11" ht="15.75" customHeight="1">
      <c r="A166" s="100" t="s">
        <v>157</v>
      </c>
      <c r="B166" s="101"/>
      <c r="C166" s="102"/>
      <c r="D166" s="18" t="s">
        <v>88</v>
      </c>
      <c r="E166" s="47">
        <f>SUM(E167)</f>
        <v>663.91</v>
      </c>
      <c r="F166" s="47">
        <f t="shared" si="37"/>
        <v>88.11599973455438</v>
      </c>
      <c r="G166" s="64">
        <f>SUM(G167)</f>
        <v>3000</v>
      </c>
      <c r="H166" s="64">
        <f t="shared" si="34"/>
        <v>398.1684252438781</v>
      </c>
      <c r="I166" s="64">
        <v>0</v>
      </c>
      <c r="J166" s="64">
        <f t="shared" si="41"/>
        <v>398</v>
      </c>
      <c r="K166" s="65">
        <f t="shared" si="41"/>
        <v>398</v>
      </c>
    </row>
    <row r="167" spans="1:11" ht="15.75" customHeight="1">
      <c r="A167" s="103">
        <v>3</v>
      </c>
      <c r="B167" s="104"/>
      <c r="C167" s="105"/>
      <c r="D167" s="69" t="s">
        <v>23</v>
      </c>
      <c r="E167" s="47">
        <f>SUM(E168)</f>
        <v>663.91</v>
      </c>
      <c r="F167" s="47">
        <f t="shared" si="37"/>
        <v>88.11599973455438</v>
      </c>
      <c r="G167" s="64">
        <f>SUM(G168)</f>
        <v>3000</v>
      </c>
      <c r="H167" s="64">
        <f t="shared" si="34"/>
        <v>398.1684252438781</v>
      </c>
      <c r="I167" s="64">
        <v>0</v>
      </c>
      <c r="J167" s="64">
        <f t="shared" si="41"/>
        <v>398</v>
      </c>
      <c r="K167" s="65">
        <f t="shared" si="41"/>
        <v>398</v>
      </c>
    </row>
    <row r="168" spans="1:11" ht="15.75" customHeight="1">
      <c r="A168" s="106">
        <v>32</v>
      </c>
      <c r="B168" s="107"/>
      <c r="C168" s="108"/>
      <c r="D168" s="69" t="s">
        <v>36</v>
      </c>
      <c r="E168" s="47">
        <v>663.91</v>
      </c>
      <c r="F168" s="47">
        <f t="shared" si="37"/>
        <v>88.11599973455438</v>
      </c>
      <c r="G168" s="64">
        <v>3000</v>
      </c>
      <c r="H168" s="64">
        <f t="shared" si="34"/>
        <v>398.1684252438781</v>
      </c>
      <c r="I168" s="64">
        <v>0</v>
      </c>
      <c r="J168" s="64">
        <v>398</v>
      </c>
      <c r="K168" s="65">
        <v>398</v>
      </c>
    </row>
    <row r="169" spans="1:11" s="58" customFormat="1" ht="27" customHeight="1">
      <c r="A169" s="109" t="s">
        <v>215</v>
      </c>
      <c r="B169" s="110"/>
      <c r="C169" s="111"/>
      <c r="D169" s="28" t="s">
        <v>212</v>
      </c>
      <c r="E169" s="66">
        <f>SUM(E170)</f>
        <v>0</v>
      </c>
      <c r="F169" s="66">
        <f t="shared" si="37"/>
        <v>0</v>
      </c>
      <c r="G169" s="67">
        <f>SUM(G170)</f>
        <v>0</v>
      </c>
      <c r="H169" s="67">
        <f t="shared" si="34"/>
        <v>0</v>
      </c>
      <c r="I169" s="67">
        <f>SUM(I170)</f>
        <v>3584</v>
      </c>
      <c r="J169" s="67">
        <v>0</v>
      </c>
      <c r="K169" s="68">
        <v>0</v>
      </c>
    </row>
    <row r="170" spans="1:11" s="58" customFormat="1" ht="27" customHeight="1">
      <c r="A170" s="109" t="s">
        <v>216</v>
      </c>
      <c r="B170" s="110"/>
      <c r="C170" s="111"/>
      <c r="D170" s="28" t="s">
        <v>212</v>
      </c>
      <c r="E170" s="66">
        <f>SUM(E171,E174)</f>
        <v>0</v>
      </c>
      <c r="F170" s="66">
        <f t="shared" si="37"/>
        <v>0</v>
      </c>
      <c r="G170" s="67">
        <f>SUM(G171,G174)</f>
        <v>0</v>
      </c>
      <c r="H170" s="67">
        <f t="shared" si="34"/>
        <v>0</v>
      </c>
      <c r="I170" s="67">
        <f>SUM(I171,I174)</f>
        <v>3584</v>
      </c>
      <c r="J170" s="67">
        <v>0</v>
      </c>
      <c r="K170" s="68">
        <v>0</v>
      </c>
    </row>
    <row r="171" spans="1:11" ht="15.75" customHeight="1">
      <c r="A171" s="100" t="s">
        <v>157</v>
      </c>
      <c r="B171" s="101"/>
      <c r="C171" s="102"/>
      <c r="D171" s="18" t="s">
        <v>88</v>
      </c>
      <c r="E171" s="47">
        <f>SUM(E172)</f>
        <v>0</v>
      </c>
      <c r="F171" s="47">
        <f t="shared" si="37"/>
        <v>0</v>
      </c>
      <c r="G171" s="64">
        <f>SUM(G172)</f>
        <v>0</v>
      </c>
      <c r="H171" s="64">
        <f t="shared" si="34"/>
        <v>0</v>
      </c>
      <c r="I171" s="64">
        <f>SUM(I172)</f>
        <v>929</v>
      </c>
      <c r="J171" s="64">
        <v>0</v>
      </c>
      <c r="K171" s="65">
        <v>0</v>
      </c>
    </row>
    <row r="172" spans="1:11" ht="15.75" customHeight="1">
      <c r="A172" s="103">
        <v>3</v>
      </c>
      <c r="B172" s="104"/>
      <c r="C172" s="105"/>
      <c r="D172" s="69" t="s">
        <v>23</v>
      </c>
      <c r="E172" s="47">
        <f>SUM(E173)</f>
        <v>0</v>
      </c>
      <c r="F172" s="47">
        <f t="shared" si="37"/>
        <v>0</v>
      </c>
      <c r="G172" s="64">
        <f>SUM(G173)</f>
        <v>0</v>
      </c>
      <c r="H172" s="64">
        <f t="shared" si="34"/>
        <v>0</v>
      </c>
      <c r="I172" s="64">
        <f>SUM(I173)</f>
        <v>929</v>
      </c>
      <c r="J172" s="64">
        <v>0</v>
      </c>
      <c r="K172" s="65">
        <v>0</v>
      </c>
    </row>
    <row r="173" spans="1:11" ht="15.75" customHeight="1">
      <c r="A173" s="106">
        <v>32</v>
      </c>
      <c r="B173" s="107"/>
      <c r="C173" s="108"/>
      <c r="D173" s="69" t="s">
        <v>36</v>
      </c>
      <c r="E173" s="47">
        <v>0</v>
      </c>
      <c r="F173" s="47">
        <f t="shared" si="37"/>
        <v>0</v>
      </c>
      <c r="G173" s="64">
        <v>0</v>
      </c>
      <c r="H173" s="64">
        <f t="shared" si="34"/>
        <v>0</v>
      </c>
      <c r="I173" s="64">
        <v>929</v>
      </c>
      <c r="J173" s="64">
        <v>0</v>
      </c>
      <c r="K173" s="65">
        <v>0</v>
      </c>
    </row>
    <row r="174" spans="1:11" ht="15.75" customHeight="1">
      <c r="A174" s="100" t="s">
        <v>158</v>
      </c>
      <c r="B174" s="101"/>
      <c r="C174" s="102"/>
      <c r="D174" s="18" t="s">
        <v>78</v>
      </c>
      <c r="E174" s="47">
        <f>SUM(E175)</f>
        <v>0</v>
      </c>
      <c r="F174" s="47">
        <f t="shared" si="37"/>
        <v>0</v>
      </c>
      <c r="G174" s="64">
        <f>SUM(G175)</f>
        <v>0</v>
      </c>
      <c r="H174" s="64">
        <f t="shared" si="34"/>
        <v>0</v>
      </c>
      <c r="I174" s="64">
        <f>SUM(I175)</f>
        <v>2655</v>
      </c>
      <c r="J174" s="64">
        <v>0</v>
      </c>
      <c r="K174" s="65">
        <v>0</v>
      </c>
    </row>
    <row r="175" spans="1:11" ht="15.75" customHeight="1">
      <c r="A175" s="103">
        <v>3</v>
      </c>
      <c r="B175" s="104"/>
      <c r="C175" s="105"/>
      <c r="D175" s="69" t="s">
        <v>23</v>
      </c>
      <c r="E175" s="47">
        <f>SUM(E176)</f>
        <v>0</v>
      </c>
      <c r="F175" s="47">
        <f t="shared" si="37"/>
        <v>0</v>
      </c>
      <c r="G175" s="64">
        <f>SUM(G176)</f>
        <v>0</v>
      </c>
      <c r="H175" s="64">
        <f t="shared" si="34"/>
        <v>0</v>
      </c>
      <c r="I175" s="64">
        <f>SUM(I176)</f>
        <v>2655</v>
      </c>
      <c r="J175" s="64">
        <v>0</v>
      </c>
      <c r="K175" s="65">
        <v>0</v>
      </c>
    </row>
    <row r="176" spans="1:11" ht="15.75" customHeight="1">
      <c r="A176" s="106">
        <v>32</v>
      </c>
      <c r="B176" s="107"/>
      <c r="C176" s="108"/>
      <c r="D176" s="69" t="s">
        <v>36</v>
      </c>
      <c r="E176" s="47">
        <v>0</v>
      </c>
      <c r="F176" s="47">
        <f t="shared" si="37"/>
        <v>0</v>
      </c>
      <c r="G176" s="64">
        <v>0</v>
      </c>
      <c r="H176" s="64">
        <f t="shared" si="34"/>
        <v>0</v>
      </c>
      <c r="I176" s="64">
        <v>2655</v>
      </c>
      <c r="J176" s="64">
        <v>0</v>
      </c>
      <c r="K176" s="65">
        <v>0</v>
      </c>
    </row>
    <row r="177" spans="1:11" s="58" customFormat="1" ht="15.75" customHeight="1">
      <c r="A177" s="109" t="s">
        <v>213</v>
      </c>
      <c r="B177" s="110"/>
      <c r="C177" s="111"/>
      <c r="D177" s="28" t="s">
        <v>217</v>
      </c>
      <c r="E177" s="66">
        <f>SUM(E178)</f>
        <v>250</v>
      </c>
      <c r="F177" s="66">
        <f t="shared" si="37"/>
        <v>33.180702103656515</v>
      </c>
      <c r="G177" s="67">
        <f>SUM(G178)</f>
        <v>8000</v>
      </c>
      <c r="H177" s="67">
        <f t="shared" si="34"/>
        <v>1061.7824673170085</v>
      </c>
      <c r="I177" s="67">
        <f aca="true" t="shared" si="42" ref="I177:K180">SUM(I178)</f>
        <v>1062</v>
      </c>
      <c r="J177" s="67">
        <f t="shared" si="42"/>
        <v>1062</v>
      </c>
      <c r="K177" s="68">
        <f t="shared" si="42"/>
        <v>1030</v>
      </c>
    </row>
    <row r="178" spans="1:11" s="58" customFormat="1" ht="15.75" customHeight="1">
      <c r="A178" s="109" t="s">
        <v>214</v>
      </c>
      <c r="B178" s="110"/>
      <c r="C178" s="111"/>
      <c r="D178" s="28" t="s">
        <v>217</v>
      </c>
      <c r="E178" s="66">
        <f>SUM(E179)</f>
        <v>250</v>
      </c>
      <c r="F178" s="66">
        <f t="shared" si="37"/>
        <v>33.180702103656515</v>
      </c>
      <c r="G178" s="67">
        <f>SUM(G179)</f>
        <v>8000</v>
      </c>
      <c r="H178" s="67">
        <f t="shared" si="34"/>
        <v>1061.7824673170085</v>
      </c>
      <c r="I178" s="67">
        <f t="shared" si="42"/>
        <v>1062</v>
      </c>
      <c r="J178" s="67">
        <f t="shared" si="42"/>
        <v>1062</v>
      </c>
      <c r="K178" s="68">
        <f t="shared" si="42"/>
        <v>1030</v>
      </c>
    </row>
    <row r="179" spans="1:11" ht="15.75" customHeight="1">
      <c r="A179" s="100" t="s">
        <v>157</v>
      </c>
      <c r="B179" s="101"/>
      <c r="C179" s="102"/>
      <c r="D179" s="18" t="s">
        <v>88</v>
      </c>
      <c r="E179" s="47">
        <f>SUM(E180)</f>
        <v>250</v>
      </c>
      <c r="F179" s="47">
        <f t="shared" si="37"/>
        <v>33.180702103656515</v>
      </c>
      <c r="G179" s="64">
        <f>SUM(G180)</f>
        <v>8000</v>
      </c>
      <c r="H179" s="64">
        <f t="shared" si="34"/>
        <v>1061.7824673170085</v>
      </c>
      <c r="I179" s="64">
        <f t="shared" si="42"/>
        <v>1062</v>
      </c>
      <c r="J179" s="64">
        <f t="shared" si="42"/>
        <v>1062</v>
      </c>
      <c r="K179" s="65">
        <f t="shared" si="42"/>
        <v>1030</v>
      </c>
    </row>
    <row r="180" spans="1:11" ht="15.75" customHeight="1">
      <c r="A180" s="103">
        <v>3</v>
      </c>
      <c r="B180" s="104"/>
      <c r="C180" s="105"/>
      <c r="D180" s="69" t="s">
        <v>23</v>
      </c>
      <c r="E180" s="47">
        <f>SUM(E181)</f>
        <v>250</v>
      </c>
      <c r="F180" s="47">
        <f t="shared" si="37"/>
        <v>33.180702103656515</v>
      </c>
      <c r="G180" s="64">
        <f>SUM(G181)</f>
        <v>8000</v>
      </c>
      <c r="H180" s="64">
        <f t="shared" si="34"/>
        <v>1061.7824673170085</v>
      </c>
      <c r="I180" s="64">
        <f t="shared" si="42"/>
        <v>1062</v>
      </c>
      <c r="J180" s="64">
        <f t="shared" si="42"/>
        <v>1062</v>
      </c>
      <c r="K180" s="65">
        <f t="shared" si="42"/>
        <v>1030</v>
      </c>
    </row>
    <row r="181" spans="1:11" ht="15.75" customHeight="1">
      <c r="A181" s="106">
        <v>32</v>
      </c>
      <c r="B181" s="107"/>
      <c r="C181" s="108"/>
      <c r="D181" s="69" t="s">
        <v>36</v>
      </c>
      <c r="E181" s="47">
        <v>250</v>
      </c>
      <c r="F181" s="47">
        <f t="shared" si="37"/>
        <v>33.180702103656515</v>
      </c>
      <c r="G181" s="64">
        <v>8000</v>
      </c>
      <c r="H181" s="64">
        <f t="shared" si="34"/>
        <v>1061.7824673170085</v>
      </c>
      <c r="I181" s="64">
        <v>1062</v>
      </c>
      <c r="J181" s="64">
        <v>1062</v>
      </c>
      <c r="K181" s="65">
        <v>1030</v>
      </c>
    </row>
    <row r="182" spans="1:11" s="58" customFormat="1" ht="25.5" customHeight="1">
      <c r="A182" s="109" t="s">
        <v>154</v>
      </c>
      <c r="B182" s="110"/>
      <c r="C182" s="111"/>
      <c r="D182" s="28" t="s">
        <v>218</v>
      </c>
      <c r="E182" s="66">
        <f>SUM(E183)</f>
        <v>19473.68</v>
      </c>
      <c r="F182" s="66">
        <f t="shared" si="37"/>
        <v>2584.601499767735</v>
      </c>
      <c r="G182" s="67">
        <f>SUM(G183)</f>
        <v>46000</v>
      </c>
      <c r="H182" s="67">
        <f t="shared" si="34"/>
        <v>6105.249187072798</v>
      </c>
      <c r="I182" s="67">
        <f>SUM(I183)</f>
        <v>16591</v>
      </c>
      <c r="J182" s="67">
        <f>SUM(J183)</f>
        <v>1327</v>
      </c>
      <c r="K182" s="68">
        <v>0</v>
      </c>
    </row>
    <row r="183" spans="1:11" s="58" customFormat="1" ht="25.5" customHeight="1">
      <c r="A183" s="109" t="s">
        <v>219</v>
      </c>
      <c r="B183" s="110"/>
      <c r="C183" s="111"/>
      <c r="D183" s="28" t="s">
        <v>218</v>
      </c>
      <c r="E183" s="66">
        <f>SUM(E184,E187)</f>
        <v>19473.68</v>
      </c>
      <c r="F183" s="66">
        <f t="shared" si="37"/>
        <v>2584.601499767735</v>
      </c>
      <c r="G183" s="67">
        <f>SUM(G184,G187)</f>
        <v>46000</v>
      </c>
      <c r="H183" s="67">
        <f t="shared" si="34"/>
        <v>6105.249187072798</v>
      </c>
      <c r="I183" s="67">
        <f>SUM(I184,I187)</f>
        <v>16591</v>
      </c>
      <c r="J183" s="67">
        <f>SUM(J184,J187)</f>
        <v>1327</v>
      </c>
      <c r="K183" s="68">
        <v>0</v>
      </c>
    </row>
    <row r="184" spans="1:11" ht="15.75" customHeight="1">
      <c r="A184" s="100" t="s">
        <v>157</v>
      </c>
      <c r="B184" s="101"/>
      <c r="C184" s="102"/>
      <c r="D184" s="18" t="s">
        <v>88</v>
      </c>
      <c r="E184" s="47">
        <f>SUM(E185)</f>
        <v>0</v>
      </c>
      <c r="F184" s="47">
        <f t="shared" si="37"/>
        <v>0</v>
      </c>
      <c r="G184" s="64">
        <f>SUM(G185)</f>
        <v>0</v>
      </c>
      <c r="H184" s="64">
        <f t="shared" si="34"/>
        <v>0</v>
      </c>
      <c r="I184" s="64">
        <f>SUM(I185)</f>
        <v>6504</v>
      </c>
      <c r="J184" s="64">
        <f>SUM(J185:J186)</f>
        <v>0</v>
      </c>
      <c r="K184" s="65">
        <v>0</v>
      </c>
    </row>
    <row r="185" spans="1:11" ht="15.75" customHeight="1">
      <c r="A185" s="103">
        <v>3</v>
      </c>
      <c r="B185" s="104"/>
      <c r="C185" s="105"/>
      <c r="D185" s="69" t="s">
        <v>23</v>
      </c>
      <c r="E185" s="47">
        <f>SUM(E186)</f>
        <v>0</v>
      </c>
      <c r="F185" s="47">
        <f t="shared" si="37"/>
        <v>0</v>
      </c>
      <c r="G185" s="64">
        <f>SUM(G186)</f>
        <v>0</v>
      </c>
      <c r="H185" s="64">
        <f t="shared" si="34"/>
        <v>0</v>
      </c>
      <c r="I185" s="64">
        <f>SUM(I186)</f>
        <v>6504</v>
      </c>
      <c r="J185" s="64">
        <v>0</v>
      </c>
      <c r="K185" s="65">
        <v>0</v>
      </c>
    </row>
    <row r="186" spans="1:11" ht="15.75" customHeight="1">
      <c r="A186" s="106">
        <v>32</v>
      </c>
      <c r="B186" s="107"/>
      <c r="C186" s="108"/>
      <c r="D186" s="69" t="s">
        <v>36</v>
      </c>
      <c r="E186" s="47">
        <v>0</v>
      </c>
      <c r="F186" s="47">
        <f t="shared" si="37"/>
        <v>0</v>
      </c>
      <c r="G186" s="64">
        <v>0</v>
      </c>
      <c r="H186" s="64">
        <f t="shared" si="34"/>
        <v>0</v>
      </c>
      <c r="I186" s="64">
        <v>6504</v>
      </c>
      <c r="J186" s="64">
        <v>0</v>
      </c>
      <c r="K186" s="65">
        <v>0</v>
      </c>
    </row>
    <row r="187" spans="1:11" ht="15.75" customHeight="1">
      <c r="A187" s="100" t="s">
        <v>220</v>
      </c>
      <c r="B187" s="101"/>
      <c r="C187" s="102"/>
      <c r="D187" s="18" t="s">
        <v>80</v>
      </c>
      <c r="E187" s="47">
        <f>SUM(E188)</f>
        <v>19473.68</v>
      </c>
      <c r="F187" s="47">
        <f t="shared" si="37"/>
        <v>2584.601499767735</v>
      </c>
      <c r="G187" s="64">
        <f>SUM(G188)</f>
        <v>46000</v>
      </c>
      <c r="H187" s="64">
        <f t="shared" si="34"/>
        <v>6105.249187072798</v>
      </c>
      <c r="I187" s="64">
        <f>SUM(I188)</f>
        <v>10087</v>
      </c>
      <c r="J187" s="64">
        <f>SUM(J188)</f>
        <v>1327</v>
      </c>
      <c r="K187" s="65">
        <v>0</v>
      </c>
    </row>
    <row r="188" spans="1:11" ht="15.75" customHeight="1">
      <c r="A188" s="103">
        <v>3</v>
      </c>
      <c r="B188" s="104"/>
      <c r="C188" s="105"/>
      <c r="D188" s="69" t="s">
        <v>23</v>
      </c>
      <c r="E188" s="47">
        <f>SUM(E189:E190)</f>
        <v>19473.68</v>
      </c>
      <c r="F188" s="47">
        <f t="shared" si="37"/>
        <v>2584.601499767735</v>
      </c>
      <c r="G188" s="64">
        <f>SUM(G189:G190)</f>
        <v>46000</v>
      </c>
      <c r="H188" s="64">
        <f t="shared" si="34"/>
        <v>6105.249187072798</v>
      </c>
      <c r="I188" s="64">
        <f>SUM(I189:I190)</f>
        <v>10087</v>
      </c>
      <c r="J188" s="64">
        <f>SUM(J189:J190)</f>
        <v>1327</v>
      </c>
      <c r="K188" s="65">
        <v>0</v>
      </c>
    </row>
    <row r="189" spans="1:11" ht="15.75" customHeight="1">
      <c r="A189" s="106">
        <v>31</v>
      </c>
      <c r="B189" s="107"/>
      <c r="C189" s="108"/>
      <c r="D189" s="69" t="s">
        <v>24</v>
      </c>
      <c r="E189" s="47">
        <v>14554.69</v>
      </c>
      <c r="F189" s="47">
        <f t="shared" si="37"/>
        <v>1931.7393324042737</v>
      </c>
      <c r="G189" s="64">
        <v>42000</v>
      </c>
      <c r="H189" s="64">
        <f t="shared" si="34"/>
        <v>5574.357953414294</v>
      </c>
      <c r="I189" s="64">
        <v>0</v>
      </c>
      <c r="J189" s="64">
        <v>0</v>
      </c>
      <c r="K189" s="65">
        <v>0</v>
      </c>
    </row>
    <row r="190" spans="1:11" ht="15.75" customHeight="1">
      <c r="A190" s="106">
        <v>32</v>
      </c>
      <c r="B190" s="107"/>
      <c r="C190" s="108"/>
      <c r="D190" s="69" t="s">
        <v>36</v>
      </c>
      <c r="E190" s="47">
        <v>4918.99</v>
      </c>
      <c r="F190" s="47">
        <f t="shared" si="37"/>
        <v>652.8621673634614</v>
      </c>
      <c r="G190" s="64">
        <v>4000</v>
      </c>
      <c r="H190" s="64">
        <f t="shared" si="34"/>
        <v>530.8912336585042</v>
      </c>
      <c r="I190" s="64">
        <v>10087</v>
      </c>
      <c r="J190" s="64">
        <v>1327</v>
      </c>
      <c r="K190" s="65">
        <v>0</v>
      </c>
    </row>
    <row r="191" spans="1:11" s="58" customFormat="1" ht="38.25" customHeight="1">
      <c r="A191" s="109" t="s">
        <v>154</v>
      </c>
      <c r="B191" s="110"/>
      <c r="C191" s="111"/>
      <c r="D191" s="28" t="s">
        <v>222</v>
      </c>
      <c r="E191" s="66">
        <f>SUM(E192)</f>
        <v>0</v>
      </c>
      <c r="F191" s="66">
        <f t="shared" si="37"/>
        <v>0</v>
      </c>
      <c r="G191" s="67">
        <f>SUM(G192)</f>
        <v>496930</v>
      </c>
      <c r="H191" s="67">
        <f t="shared" si="34"/>
        <v>65953.94518548012</v>
      </c>
      <c r="I191" s="67">
        <f>SUM(I192)</f>
        <v>66228</v>
      </c>
      <c r="J191" s="67">
        <f>SUM(J192)</f>
        <v>48168</v>
      </c>
      <c r="K191" s="68">
        <f>SUM(K192)</f>
        <v>66228</v>
      </c>
    </row>
    <row r="192" spans="1:11" s="58" customFormat="1" ht="39" customHeight="1">
      <c r="A192" s="109" t="s">
        <v>221</v>
      </c>
      <c r="B192" s="110"/>
      <c r="C192" s="111"/>
      <c r="D192" s="28" t="s">
        <v>222</v>
      </c>
      <c r="E192" s="66">
        <f>SUM(E193,E196)</f>
        <v>0</v>
      </c>
      <c r="F192" s="66">
        <f t="shared" si="37"/>
        <v>0</v>
      </c>
      <c r="G192" s="67">
        <f>SUM(G193,G196)</f>
        <v>496930</v>
      </c>
      <c r="H192" s="67">
        <f t="shared" si="34"/>
        <v>65953.94518548012</v>
      </c>
      <c r="I192" s="67">
        <f>SUM(I193,I196)</f>
        <v>66228</v>
      </c>
      <c r="J192" s="67">
        <f>SUM(J193,J196)</f>
        <v>48168</v>
      </c>
      <c r="K192" s="68">
        <f>SUM(K193,K196)</f>
        <v>66228</v>
      </c>
    </row>
    <row r="193" spans="1:11" ht="15.75" customHeight="1">
      <c r="A193" s="100" t="s">
        <v>157</v>
      </c>
      <c r="B193" s="101"/>
      <c r="C193" s="102"/>
      <c r="D193" s="18" t="s">
        <v>88</v>
      </c>
      <c r="E193" s="47">
        <f>SUM(E194)</f>
        <v>0</v>
      </c>
      <c r="F193" s="47">
        <f t="shared" si="37"/>
        <v>0</v>
      </c>
      <c r="G193" s="64">
        <f>SUM(G194)</f>
        <v>100000</v>
      </c>
      <c r="H193" s="64">
        <f t="shared" si="34"/>
        <v>13272.280841462605</v>
      </c>
      <c r="I193" s="64">
        <f aca="true" t="shared" si="43" ref="I193:K194">SUM(I194)</f>
        <v>19908</v>
      </c>
      <c r="J193" s="64">
        <f t="shared" si="43"/>
        <v>7114</v>
      </c>
      <c r="K193" s="65">
        <f t="shared" si="43"/>
        <v>19908</v>
      </c>
    </row>
    <row r="194" spans="1:11" ht="15.75" customHeight="1">
      <c r="A194" s="103">
        <v>3</v>
      </c>
      <c r="B194" s="104"/>
      <c r="C194" s="105"/>
      <c r="D194" s="69" t="s">
        <v>23</v>
      </c>
      <c r="E194" s="47">
        <f>SUM(E195)</f>
        <v>0</v>
      </c>
      <c r="F194" s="47">
        <f t="shared" si="37"/>
        <v>0</v>
      </c>
      <c r="G194" s="64">
        <f>SUM(G195)</f>
        <v>100000</v>
      </c>
      <c r="H194" s="64">
        <f t="shared" si="34"/>
        <v>13272.280841462605</v>
      </c>
      <c r="I194" s="64">
        <f t="shared" si="43"/>
        <v>19908</v>
      </c>
      <c r="J194" s="64">
        <f t="shared" si="43"/>
        <v>7114</v>
      </c>
      <c r="K194" s="65">
        <f t="shared" si="43"/>
        <v>19908</v>
      </c>
    </row>
    <row r="195" spans="1:11" ht="15.75" customHeight="1">
      <c r="A195" s="106">
        <v>32</v>
      </c>
      <c r="B195" s="107"/>
      <c r="C195" s="108"/>
      <c r="D195" s="69" t="s">
        <v>36</v>
      </c>
      <c r="E195" s="47">
        <v>0</v>
      </c>
      <c r="F195" s="47">
        <f t="shared" si="37"/>
        <v>0</v>
      </c>
      <c r="G195" s="64">
        <v>100000</v>
      </c>
      <c r="H195" s="64">
        <f t="shared" si="34"/>
        <v>13272.280841462605</v>
      </c>
      <c r="I195" s="64">
        <v>19908</v>
      </c>
      <c r="J195" s="64">
        <v>7114</v>
      </c>
      <c r="K195" s="65">
        <v>19908</v>
      </c>
    </row>
    <row r="196" spans="1:11" ht="15.75" customHeight="1">
      <c r="A196" s="100" t="s">
        <v>158</v>
      </c>
      <c r="B196" s="101"/>
      <c r="C196" s="102"/>
      <c r="D196" s="18" t="s">
        <v>78</v>
      </c>
      <c r="E196" s="47">
        <f>SUM(E197)</f>
        <v>0</v>
      </c>
      <c r="F196" s="47">
        <f t="shared" si="37"/>
        <v>0</v>
      </c>
      <c r="G196" s="64">
        <f>SUM(G197)</f>
        <v>396930</v>
      </c>
      <c r="H196" s="64">
        <f t="shared" si="34"/>
        <v>52681.66434401752</v>
      </c>
      <c r="I196" s="64">
        <f aca="true" t="shared" si="44" ref="I196:K197">SUM(I197)</f>
        <v>46320</v>
      </c>
      <c r="J196" s="64">
        <f t="shared" si="44"/>
        <v>41054</v>
      </c>
      <c r="K196" s="65">
        <f t="shared" si="44"/>
        <v>46320</v>
      </c>
    </row>
    <row r="197" spans="1:11" ht="15.75" customHeight="1">
      <c r="A197" s="103">
        <v>3</v>
      </c>
      <c r="B197" s="104"/>
      <c r="C197" s="105"/>
      <c r="D197" s="69" t="s">
        <v>23</v>
      </c>
      <c r="E197" s="47">
        <f>SUM(E198)</f>
        <v>0</v>
      </c>
      <c r="F197" s="47">
        <f t="shared" si="37"/>
        <v>0</v>
      </c>
      <c r="G197" s="64">
        <f>SUM(G198)</f>
        <v>396930</v>
      </c>
      <c r="H197" s="64">
        <f t="shared" si="34"/>
        <v>52681.66434401752</v>
      </c>
      <c r="I197" s="64">
        <f t="shared" si="44"/>
        <v>46320</v>
      </c>
      <c r="J197" s="64">
        <f t="shared" si="44"/>
        <v>41054</v>
      </c>
      <c r="K197" s="65">
        <f t="shared" si="44"/>
        <v>46320</v>
      </c>
    </row>
    <row r="198" spans="1:11" ht="15.75" customHeight="1">
      <c r="A198" s="106">
        <v>32</v>
      </c>
      <c r="B198" s="107"/>
      <c r="C198" s="108"/>
      <c r="D198" s="69" t="s">
        <v>36</v>
      </c>
      <c r="E198" s="47">
        <v>0</v>
      </c>
      <c r="F198" s="47">
        <f t="shared" si="37"/>
        <v>0</v>
      </c>
      <c r="G198" s="64">
        <v>396930</v>
      </c>
      <c r="H198" s="64">
        <f t="shared" si="34"/>
        <v>52681.66434401752</v>
      </c>
      <c r="I198" s="64">
        <v>46320</v>
      </c>
      <c r="J198" s="64">
        <v>41054</v>
      </c>
      <c r="K198" s="65">
        <v>46320</v>
      </c>
    </row>
    <row r="199" spans="1:11" s="58" customFormat="1" ht="26.25" customHeight="1">
      <c r="A199" s="109" t="s">
        <v>159</v>
      </c>
      <c r="B199" s="110"/>
      <c r="C199" s="111"/>
      <c r="D199" s="28" t="s">
        <v>255</v>
      </c>
      <c r="E199" s="66">
        <f>SUM(E200)</f>
        <v>0</v>
      </c>
      <c r="F199" s="66">
        <f t="shared" si="37"/>
        <v>0</v>
      </c>
      <c r="G199" s="67">
        <f>SUM(G200)</f>
        <v>35300</v>
      </c>
      <c r="H199" s="67">
        <f aca="true" t="shared" si="45" ref="H199:H262">(G199/7.5345)</f>
        <v>4685.1151370362995</v>
      </c>
      <c r="I199" s="67">
        <f>SUM(I200)</f>
        <v>4644</v>
      </c>
      <c r="J199" s="67">
        <f>SUM(J200)</f>
        <v>4420</v>
      </c>
      <c r="K199" s="68">
        <f>SUM(K200)</f>
        <v>3322</v>
      </c>
    </row>
    <row r="200" spans="1:11" s="58" customFormat="1" ht="26.25" customHeight="1">
      <c r="A200" s="109" t="s">
        <v>223</v>
      </c>
      <c r="B200" s="110"/>
      <c r="C200" s="111"/>
      <c r="D200" s="28" t="s">
        <v>255</v>
      </c>
      <c r="E200" s="66">
        <f>SUM(E201,E204)</f>
        <v>0</v>
      </c>
      <c r="F200" s="66">
        <f t="shared" si="37"/>
        <v>0</v>
      </c>
      <c r="G200" s="67">
        <f>SUM(G201,G204)</f>
        <v>35300</v>
      </c>
      <c r="H200" s="67">
        <f t="shared" si="45"/>
        <v>4685.1151370362995</v>
      </c>
      <c r="I200" s="67">
        <f>SUM(I201,I204)</f>
        <v>4644</v>
      </c>
      <c r="J200" s="67">
        <f>SUM(J201,J204)</f>
        <v>4420</v>
      </c>
      <c r="K200" s="68">
        <f>SUM(K201,K204)</f>
        <v>3322</v>
      </c>
    </row>
    <row r="201" spans="1:11" ht="15.75" customHeight="1">
      <c r="A201" s="100" t="s">
        <v>157</v>
      </c>
      <c r="B201" s="101"/>
      <c r="C201" s="102"/>
      <c r="D201" s="18" t="s">
        <v>88</v>
      </c>
      <c r="E201" s="47">
        <f>SUM(E202)</f>
        <v>0</v>
      </c>
      <c r="F201" s="47">
        <f t="shared" si="37"/>
        <v>0</v>
      </c>
      <c r="G201" s="64">
        <f>SUM(G202)</f>
        <v>13500</v>
      </c>
      <c r="H201" s="64">
        <f t="shared" si="45"/>
        <v>1791.7579135974515</v>
      </c>
      <c r="I201" s="64">
        <f aca="true" t="shared" si="46" ref="I201:K202">SUM(I202)</f>
        <v>2654</v>
      </c>
      <c r="J201" s="64">
        <f t="shared" si="46"/>
        <v>1526</v>
      </c>
      <c r="K201" s="65">
        <f t="shared" si="46"/>
        <v>1531</v>
      </c>
    </row>
    <row r="202" spans="1:11" ht="15.75" customHeight="1">
      <c r="A202" s="103">
        <v>3</v>
      </c>
      <c r="B202" s="104"/>
      <c r="C202" s="105"/>
      <c r="D202" s="69" t="s">
        <v>23</v>
      </c>
      <c r="E202" s="47">
        <f>SUM(E203)</f>
        <v>0</v>
      </c>
      <c r="F202" s="47">
        <f t="shared" si="37"/>
        <v>0</v>
      </c>
      <c r="G202" s="64">
        <f>SUM(G203)</f>
        <v>13500</v>
      </c>
      <c r="H202" s="64">
        <f t="shared" si="45"/>
        <v>1791.7579135974515</v>
      </c>
      <c r="I202" s="64">
        <f t="shared" si="46"/>
        <v>2654</v>
      </c>
      <c r="J202" s="64">
        <f t="shared" si="46"/>
        <v>1526</v>
      </c>
      <c r="K202" s="65">
        <f t="shared" si="46"/>
        <v>1531</v>
      </c>
    </row>
    <row r="203" spans="1:11" ht="15.75" customHeight="1">
      <c r="A203" s="106">
        <v>32</v>
      </c>
      <c r="B203" s="107"/>
      <c r="C203" s="108"/>
      <c r="D203" s="69" t="s">
        <v>36</v>
      </c>
      <c r="E203" s="47">
        <v>0</v>
      </c>
      <c r="F203" s="47">
        <f t="shared" si="37"/>
        <v>0</v>
      </c>
      <c r="G203" s="64">
        <v>13500</v>
      </c>
      <c r="H203" s="64">
        <f t="shared" si="45"/>
        <v>1791.7579135974515</v>
      </c>
      <c r="I203" s="64">
        <v>2654</v>
      </c>
      <c r="J203" s="64">
        <v>1526</v>
      </c>
      <c r="K203" s="65">
        <v>1531</v>
      </c>
    </row>
    <row r="204" spans="1:11" ht="15.75" customHeight="1">
      <c r="A204" s="100" t="s">
        <v>158</v>
      </c>
      <c r="B204" s="101"/>
      <c r="C204" s="102"/>
      <c r="D204" s="18" t="s">
        <v>78</v>
      </c>
      <c r="E204" s="47">
        <f>SUM(E205)</f>
        <v>0</v>
      </c>
      <c r="F204" s="47">
        <f t="shared" si="37"/>
        <v>0</v>
      </c>
      <c r="G204" s="64">
        <f>SUM(G205)</f>
        <v>21800</v>
      </c>
      <c r="H204" s="64">
        <f t="shared" si="45"/>
        <v>2893.357223438848</v>
      </c>
      <c r="I204" s="64">
        <f aca="true" t="shared" si="47" ref="I204:K205">SUM(I205)</f>
        <v>1990</v>
      </c>
      <c r="J204" s="64">
        <f t="shared" si="47"/>
        <v>2894</v>
      </c>
      <c r="K204" s="65">
        <f t="shared" si="47"/>
        <v>1791</v>
      </c>
    </row>
    <row r="205" spans="1:11" ht="15.75" customHeight="1">
      <c r="A205" s="103">
        <v>3</v>
      </c>
      <c r="B205" s="104"/>
      <c r="C205" s="105"/>
      <c r="D205" s="69" t="s">
        <v>23</v>
      </c>
      <c r="E205" s="47">
        <f>SUM(E206)</f>
        <v>0</v>
      </c>
      <c r="F205" s="47">
        <f t="shared" si="37"/>
        <v>0</v>
      </c>
      <c r="G205" s="64">
        <f>SUM(G206)</f>
        <v>21800</v>
      </c>
      <c r="H205" s="64">
        <f t="shared" si="45"/>
        <v>2893.357223438848</v>
      </c>
      <c r="I205" s="64">
        <f t="shared" si="47"/>
        <v>1990</v>
      </c>
      <c r="J205" s="64">
        <f t="shared" si="47"/>
        <v>2894</v>
      </c>
      <c r="K205" s="65">
        <f t="shared" si="47"/>
        <v>1791</v>
      </c>
    </row>
    <row r="206" spans="1:11" ht="15.75" customHeight="1">
      <c r="A206" s="106">
        <v>32</v>
      </c>
      <c r="B206" s="107"/>
      <c r="C206" s="108"/>
      <c r="D206" s="69" t="s">
        <v>36</v>
      </c>
      <c r="E206" s="47">
        <v>0</v>
      </c>
      <c r="F206" s="47">
        <f t="shared" si="37"/>
        <v>0</v>
      </c>
      <c r="G206" s="64">
        <v>21800</v>
      </c>
      <c r="H206" s="64">
        <f t="shared" si="45"/>
        <v>2893.357223438848</v>
      </c>
      <c r="I206" s="64">
        <v>1990</v>
      </c>
      <c r="J206" s="64">
        <v>2894</v>
      </c>
      <c r="K206" s="65">
        <v>1791</v>
      </c>
    </row>
    <row r="207" spans="1:11" s="58" customFormat="1" ht="25.5" customHeight="1">
      <c r="A207" s="109" t="s">
        <v>163</v>
      </c>
      <c r="B207" s="110"/>
      <c r="C207" s="111"/>
      <c r="D207" s="28" t="s">
        <v>256</v>
      </c>
      <c r="E207" s="66">
        <f>SUM(E208)</f>
        <v>12050</v>
      </c>
      <c r="F207" s="66">
        <f t="shared" si="37"/>
        <v>1599.3098413962439</v>
      </c>
      <c r="G207" s="67">
        <f>SUM(G208)</f>
        <v>27500</v>
      </c>
      <c r="H207" s="67">
        <f t="shared" si="45"/>
        <v>3649.8772314022162</v>
      </c>
      <c r="I207" s="67">
        <f>SUM(I208)</f>
        <v>3319</v>
      </c>
      <c r="J207" s="67">
        <f>SUM(J208)</f>
        <v>3589</v>
      </c>
      <c r="K207" s="68">
        <f>SUM(K208)</f>
        <v>2725</v>
      </c>
    </row>
    <row r="208" spans="1:11" s="58" customFormat="1" ht="25.5" customHeight="1">
      <c r="A208" s="109" t="s">
        <v>224</v>
      </c>
      <c r="B208" s="110"/>
      <c r="C208" s="111"/>
      <c r="D208" s="28" t="s">
        <v>257</v>
      </c>
      <c r="E208" s="66">
        <f>SUM(E209,E212)</f>
        <v>12050</v>
      </c>
      <c r="F208" s="66">
        <f t="shared" si="37"/>
        <v>1599.3098413962439</v>
      </c>
      <c r="G208" s="67">
        <f>SUM(G209,G212)</f>
        <v>27500</v>
      </c>
      <c r="H208" s="67">
        <f t="shared" si="45"/>
        <v>3649.8772314022162</v>
      </c>
      <c r="I208" s="67">
        <f>SUM(I209,I212)</f>
        <v>3319</v>
      </c>
      <c r="J208" s="67">
        <f>SUM(J209,J212)</f>
        <v>3589</v>
      </c>
      <c r="K208" s="68">
        <f>SUM(K209,K212)</f>
        <v>2725</v>
      </c>
    </row>
    <row r="209" spans="1:11" ht="15.75" customHeight="1">
      <c r="A209" s="100" t="s">
        <v>157</v>
      </c>
      <c r="B209" s="101"/>
      <c r="C209" s="102"/>
      <c r="D209" s="18" t="s">
        <v>88</v>
      </c>
      <c r="E209" s="47">
        <f>SUM(E210)</f>
        <v>8000</v>
      </c>
      <c r="F209" s="47">
        <f t="shared" si="37"/>
        <v>1061.7824673170085</v>
      </c>
      <c r="G209" s="64">
        <f>SUM(G210)</f>
        <v>14000</v>
      </c>
      <c r="H209" s="64">
        <f t="shared" si="45"/>
        <v>1858.1193178047647</v>
      </c>
      <c r="I209" s="64">
        <f aca="true" t="shared" si="48" ref="I209:K210">SUM(I210)</f>
        <v>1991</v>
      </c>
      <c r="J209" s="64">
        <f t="shared" si="48"/>
        <v>1796</v>
      </c>
      <c r="K209" s="65">
        <f t="shared" si="48"/>
        <v>1397</v>
      </c>
    </row>
    <row r="210" spans="1:11" ht="15.75" customHeight="1">
      <c r="A210" s="103">
        <v>3</v>
      </c>
      <c r="B210" s="104"/>
      <c r="C210" s="105"/>
      <c r="D210" s="69" t="s">
        <v>23</v>
      </c>
      <c r="E210" s="47">
        <f>SUM(E211)</f>
        <v>8000</v>
      </c>
      <c r="F210" s="47">
        <f t="shared" si="37"/>
        <v>1061.7824673170085</v>
      </c>
      <c r="G210" s="64">
        <f>SUM(G211)</f>
        <v>14000</v>
      </c>
      <c r="H210" s="64">
        <f t="shared" si="45"/>
        <v>1858.1193178047647</v>
      </c>
      <c r="I210" s="64">
        <f t="shared" si="48"/>
        <v>1991</v>
      </c>
      <c r="J210" s="64">
        <f t="shared" si="48"/>
        <v>1796</v>
      </c>
      <c r="K210" s="65">
        <f t="shared" si="48"/>
        <v>1397</v>
      </c>
    </row>
    <row r="211" spans="1:11" ht="15.75" customHeight="1">
      <c r="A211" s="106">
        <v>32</v>
      </c>
      <c r="B211" s="107"/>
      <c r="C211" s="108"/>
      <c r="D211" s="69" t="s">
        <v>36</v>
      </c>
      <c r="E211" s="47">
        <v>8000</v>
      </c>
      <c r="F211" s="47">
        <f t="shared" si="37"/>
        <v>1061.7824673170085</v>
      </c>
      <c r="G211" s="64">
        <v>14000</v>
      </c>
      <c r="H211" s="64">
        <f t="shared" si="45"/>
        <v>1858.1193178047647</v>
      </c>
      <c r="I211" s="64">
        <v>1991</v>
      </c>
      <c r="J211" s="64">
        <v>1796</v>
      </c>
      <c r="K211" s="65">
        <v>1397</v>
      </c>
    </row>
    <row r="212" spans="1:11" ht="15.75" customHeight="1">
      <c r="A212" s="100" t="s">
        <v>158</v>
      </c>
      <c r="B212" s="101"/>
      <c r="C212" s="102"/>
      <c r="D212" s="18" t="s">
        <v>78</v>
      </c>
      <c r="E212" s="47">
        <f>SUM(E213)</f>
        <v>4050</v>
      </c>
      <c r="F212" s="47">
        <f t="shared" si="37"/>
        <v>537.5273740792355</v>
      </c>
      <c r="G212" s="64">
        <f>SUM(G213)</f>
        <v>13500</v>
      </c>
      <c r="H212" s="64">
        <f t="shared" si="45"/>
        <v>1791.7579135974515</v>
      </c>
      <c r="I212" s="64">
        <f aca="true" t="shared" si="49" ref="I212:K213">SUM(I213)</f>
        <v>1328</v>
      </c>
      <c r="J212" s="64">
        <f t="shared" si="49"/>
        <v>1793</v>
      </c>
      <c r="K212" s="65">
        <f t="shared" si="49"/>
        <v>1328</v>
      </c>
    </row>
    <row r="213" spans="1:11" ht="15.75" customHeight="1">
      <c r="A213" s="103">
        <v>3</v>
      </c>
      <c r="B213" s="104"/>
      <c r="C213" s="105"/>
      <c r="D213" s="69" t="s">
        <v>23</v>
      </c>
      <c r="E213" s="47">
        <f>SUM(E214)</f>
        <v>4050</v>
      </c>
      <c r="F213" s="47">
        <f aca="true" t="shared" si="50" ref="F213:F298">(E213/7.5345)</f>
        <v>537.5273740792355</v>
      </c>
      <c r="G213" s="64">
        <f>SUM(G214)</f>
        <v>13500</v>
      </c>
      <c r="H213" s="64">
        <f t="shared" si="45"/>
        <v>1791.7579135974515</v>
      </c>
      <c r="I213" s="64">
        <f t="shared" si="49"/>
        <v>1328</v>
      </c>
      <c r="J213" s="64">
        <f t="shared" si="49"/>
        <v>1793</v>
      </c>
      <c r="K213" s="65">
        <f t="shared" si="49"/>
        <v>1328</v>
      </c>
    </row>
    <row r="214" spans="1:11" ht="15.75" customHeight="1">
      <c r="A214" s="106">
        <v>32</v>
      </c>
      <c r="B214" s="107"/>
      <c r="C214" s="108"/>
      <c r="D214" s="69" t="s">
        <v>36</v>
      </c>
      <c r="E214" s="47">
        <v>4050</v>
      </c>
      <c r="F214" s="47">
        <f t="shared" si="50"/>
        <v>537.5273740792355</v>
      </c>
      <c r="G214" s="64">
        <v>13500</v>
      </c>
      <c r="H214" s="64">
        <f t="shared" si="45"/>
        <v>1791.7579135974515</v>
      </c>
      <c r="I214" s="64">
        <v>1328</v>
      </c>
      <c r="J214" s="64">
        <v>1793</v>
      </c>
      <c r="K214" s="65">
        <v>1328</v>
      </c>
    </row>
    <row r="215" spans="1:11" s="58" customFormat="1" ht="27" customHeight="1">
      <c r="A215" s="109" t="s">
        <v>166</v>
      </c>
      <c r="B215" s="110"/>
      <c r="C215" s="111"/>
      <c r="D215" s="28" t="s">
        <v>268</v>
      </c>
      <c r="E215" s="66">
        <f>SUM(E216)</f>
        <v>0</v>
      </c>
      <c r="F215" s="66">
        <f>SUM(F216)</f>
        <v>0</v>
      </c>
      <c r="G215" s="67">
        <f>SUM(G216)</f>
        <v>40000</v>
      </c>
      <c r="H215" s="67">
        <f t="shared" si="45"/>
        <v>5308.912336585042</v>
      </c>
      <c r="I215" s="67">
        <v>0</v>
      </c>
      <c r="J215" s="67">
        <f>SUM(J216)</f>
        <v>2654</v>
      </c>
      <c r="K215" s="68">
        <f>SUM(K216)</f>
        <v>3654</v>
      </c>
    </row>
    <row r="216" spans="1:11" s="58" customFormat="1" ht="27.75" customHeight="1">
      <c r="A216" s="109" t="s">
        <v>225</v>
      </c>
      <c r="B216" s="110"/>
      <c r="C216" s="111"/>
      <c r="D216" s="28" t="s">
        <v>268</v>
      </c>
      <c r="E216" s="66">
        <f>SUM(E217,E220)</f>
        <v>0</v>
      </c>
      <c r="F216" s="66">
        <f>SUM(F217,F220)</f>
        <v>0</v>
      </c>
      <c r="G216" s="67">
        <f>SUM(G217,G220)</f>
        <v>40000</v>
      </c>
      <c r="H216" s="67">
        <f t="shared" si="45"/>
        <v>5308.912336585042</v>
      </c>
      <c r="I216" s="67">
        <v>0</v>
      </c>
      <c r="J216" s="67">
        <f>SUM(J217,J220)</f>
        <v>2654</v>
      </c>
      <c r="K216" s="68">
        <f>SUM(K217,K220)</f>
        <v>3654</v>
      </c>
    </row>
    <row r="217" spans="1:11" ht="15.75" customHeight="1">
      <c r="A217" s="100" t="s">
        <v>157</v>
      </c>
      <c r="B217" s="101"/>
      <c r="C217" s="102"/>
      <c r="D217" s="18" t="s">
        <v>88</v>
      </c>
      <c r="E217" s="47">
        <f aca="true" t="shared" si="51" ref="E217:G218">SUM(E218)</f>
        <v>0</v>
      </c>
      <c r="F217" s="47">
        <f t="shared" si="51"/>
        <v>0</v>
      </c>
      <c r="G217" s="64">
        <f t="shared" si="51"/>
        <v>20000</v>
      </c>
      <c r="H217" s="64">
        <f t="shared" si="45"/>
        <v>2654.456168292521</v>
      </c>
      <c r="I217" s="64">
        <v>0</v>
      </c>
      <c r="J217" s="64">
        <f>SUM(J218)</f>
        <v>2654</v>
      </c>
      <c r="K217" s="65">
        <f>SUM(K218)</f>
        <v>1000</v>
      </c>
    </row>
    <row r="218" spans="1:11" ht="15.75" customHeight="1">
      <c r="A218" s="103">
        <v>3</v>
      </c>
      <c r="B218" s="104"/>
      <c r="C218" s="105"/>
      <c r="D218" s="69" t="s">
        <v>23</v>
      </c>
      <c r="E218" s="47">
        <f t="shared" si="51"/>
        <v>0</v>
      </c>
      <c r="F218" s="47">
        <f t="shared" si="51"/>
        <v>0</v>
      </c>
      <c r="G218" s="64">
        <f t="shared" si="51"/>
        <v>20000</v>
      </c>
      <c r="H218" s="64">
        <f t="shared" si="45"/>
        <v>2654.456168292521</v>
      </c>
      <c r="I218" s="64">
        <v>0</v>
      </c>
      <c r="J218" s="64">
        <f>SUM(J219)</f>
        <v>2654</v>
      </c>
      <c r="K218" s="65">
        <f>SUM(K219)</f>
        <v>1000</v>
      </c>
    </row>
    <row r="219" spans="1:11" ht="15.75" customHeight="1">
      <c r="A219" s="106">
        <v>32</v>
      </c>
      <c r="B219" s="107"/>
      <c r="C219" s="108"/>
      <c r="D219" s="69" t="s">
        <v>36</v>
      </c>
      <c r="E219" s="47">
        <v>0</v>
      </c>
      <c r="F219" s="47">
        <v>0</v>
      </c>
      <c r="G219" s="64">
        <v>20000</v>
      </c>
      <c r="H219" s="64">
        <f t="shared" si="45"/>
        <v>2654.456168292521</v>
      </c>
      <c r="I219" s="64">
        <v>0</v>
      </c>
      <c r="J219" s="64">
        <v>2654</v>
      </c>
      <c r="K219" s="65">
        <v>1000</v>
      </c>
    </row>
    <row r="220" spans="1:11" ht="15.75" customHeight="1">
      <c r="A220" s="100" t="s">
        <v>158</v>
      </c>
      <c r="B220" s="101"/>
      <c r="C220" s="102"/>
      <c r="D220" s="18" t="s">
        <v>78</v>
      </c>
      <c r="E220" s="47">
        <f aca="true" t="shared" si="52" ref="E220:G221">SUM(E221)</f>
        <v>0</v>
      </c>
      <c r="F220" s="47">
        <f t="shared" si="52"/>
        <v>0</v>
      </c>
      <c r="G220" s="64">
        <f t="shared" si="52"/>
        <v>20000</v>
      </c>
      <c r="H220" s="64">
        <f t="shared" si="45"/>
        <v>2654.456168292521</v>
      </c>
      <c r="I220" s="64">
        <v>0</v>
      </c>
      <c r="J220" s="64">
        <f>SUM(J221)</f>
        <v>0</v>
      </c>
      <c r="K220" s="65">
        <f>SUM(K221)</f>
        <v>2654</v>
      </c>
    </row>
    <row r="221" spans="1:11" ht="15.75" customHeight="1">
      <c r="A221" s="103">
        <v>3</v>
      </c>
      <c r="B221" s="104"/>
      <c r="C221" s="105"/>
      <c r="D221" s="69" t="s">
        <v>23</v>
      </c>
      <c r="E221" s="47">
        <f t="shared" si="52"/>
        <v>0</v>
      </c>
      <c r="F221" s="47">
        <f t="shared" si="52"/>
        <v>0</v>
      </c>
      <c r="G221" s="64">
        <f t="shared" si="52"/>
        <v>20000</v>
      </c>
      <c r="H221" s="64">
        <f t="shared" si="45"/>
        <v>2654.456168292521</v>
      </c>
      <c r="I221" s="64">
        <v>0</v>
      </c>
      <c r="J221" s="64">
        <f>SUM(J222)</f>
        <v>0</v>
      </c>
      <c r="K221" s="65">
        <f>SUM(K222)</f>
        <v>2654</v>
      </c>
    </row>
    <row r="222" spans="1:11" ht="15.75" customHeight="1">
      <c r="A222" s="106">
        <v>32</v>
      </c>
      <c r="B222" s="107"/>
      <c r="C222" s="108"/>
      <c r="D222" s="69" t="s">
        <v>36</v>
      </c>
      <c r="E222" s="47">
        <v>0</v>
      </c>
      <c r="F222" s="47">
        <v>0</v>
      </c>
      <c r="G222" s="64">
        <v>20000</v>
      </c>
      <c r="H222" s="64">
        <f t="shared" si="45"/>
        <v>2654.456168292521</v>
      </c>
      <c r="I222" s="64">
        <v>0</v>
      </c>
      <c r="J222" s="64">
        <v>0</v>
      </c>
      <c r="K222" s="65">
        <v>2654</v>
      </c>
    </row>
    <row r="223" spans="1:11" s="58" customFormat="1" ht="15.75" customHeight="1">
      <c r="A223" s="109" t="s">
        <v>166</v>
      </c>
      <c r="B223" s="110"/>
      <c r="C223" s="111"/>
      <c r="D223" s="28" t="s">
        <v>226</v>
      </c>
      <c r="E223" s="66">
        <f>SUM(E224)</f>
        <v>0</v>
      </c>
      <c r="F223" s="66">
        <f t="shared" si="50"/>
        <v>0</v>
      </c>
      <c r="G223" s="67">
        <f>SUM(G224)</f>
        <v>0</v>
      </c>
      <c r="H223" s="67">
        <f t="shared" si="45"/>
        <v>0</v>
      </c>
      <c r="I223" s="67">
        <f>SUM(I224)</f>
        <v>5706</v>
      </c>
      <c r="J223" s="67">
        <v>0</v>
      </c>
      <c r="K223" s="68">
        <v>0</v>
      </c>
    </row>
    <row r="224" spans="1:11" s="58" customFormat="1" ht="15.75" customHeight="1">
      <c r="A224" s="109" t="s">
        <v>225</v>
      </c>
      <c r="B224" s="110"/>
      <c r="C224" s="111"/>
      <c r="D224" s="28" t="s">
        <v>226</v>
      </c>
      <c r="E224" s="66">
        <f>SUM(E225,E228,E231)</f>
        <v>0</v>
      </c>
      <c r="F224" s="66">
        <f t="shared" si="50"/>
        <v>0</v>
      </c>
      <c r="G224" s="67">
        <f>SUM(G225,G228,G231)</f>
        <v>0</v>
      </c>
      <c r="H224" s="67">
        <f t="shared" si="45"/>
        <v>0</v>
      </c>
      <c r="I224" s="67">
        <f>SUM(I225,I228,I231)</f>
        <v>5706</v>
      </c>
      <c r="J224" s="67">
        <v>0</v>
      </c>
      <c r="K224" s="68">
        <v>0</v>
      </c>
    </row>
    <row r="225" spans="1:11" ht="15.75" customHeight="1">
      <c r="A225" s="100" t="s">
        <v>157</v>
      </c>
      <c r="B225" s="101"/>
      <c r="C225" s="102"/>
      <c r="D225" s="18" t="s">
        <v>88</v>
      </c>
      <c r="E225" s="47">
        <f>SUM(E226)</f>
        <v>0</v>
      </c>
      <c r="F225" s="47">
        <f t="shared" si="50"/>
        <v>0</v>
      </c>
      <c r="G225" s="64">
        <f>SUM(G226)</f>
        <v>0</v>
      </c>
      <c r="H225" s="64">
        <f t="shared" si="45"/>
        <v>0</v>
      </c>
      <c r="I225" s="64">
        <f>SUM(I226)</f>
        <v>4114</v>
      </c>
      <c r="J225" s="64">
        <v>0</v>
      </c>
      <c r="K225" s="65">
        <v>0</v>
      </c>
    </row>
    <row r="226" spans="1:11" ht="15.75" customHeight="1">
      <c r="A226" s="103">
        <v>3</v>
      </c>
      <c r="B226" s="104"/>
      <c r="C226" s="105"/>
      <c r="D226" s="69" t="s">
        <v>23</v>
      </c>
      <c r="E226" s="47">
        <f>SUM(E227)</f>
        <v>0</v>
      </c>
      <c r="F226" s="47">
        <f t="shared" si="50"/>
        <v>0</v>
      </c>
      <c r="G226" s="64">
        <f>SUM(G227)</f>
        <v>0</v>
      </c>
      <c r="H226" s="64">
        <f t="shared" si="45"/>
        <v>0</v>
      </c>
      <c r="I226" s="64">
        <f>SUM(I227)</f>
        <v>4114</v>
      </c>
      <c r="J226" s="64">
        <v>0</v>
      </c>
      <c r="K226" s="65">
        <v>0</v>
      </c>
    </row>
    <row r="227" spans="1:11" ht="15.75" customHeight="1">
      <c r="A227" s="106">
        <v>32</v>
      </c>
      <c r="B227" s="107"/>
      <c r="C227" s="108"/>
      <c r="D227" s="69" t="s">
        <v>36</v>
      </c>
      <c r="E227" s="47">
        <v>0</v>
      </c>
      <c r="F227" s="47">
        <f t="shared" si="50"/>
        <v>0</v>
      </c>
      <c r="G227" s="64">
        <v>0</v>
      </c>
      <c r="H227" s="64">
        <f t="shared" si="45"/>
        <v>0</v>
      </c>
      <c r="I227" s="64">
        <v>4114</v>
      </c>
      <c r="J227" s="64">
        <v>0</v>
      </c>
      <c r="K227" s="65">
        <v>0</v>
      </c>
    </row>
    <row r="228" spans="1:11" ht="15.75" customHeight="1">
      <c r="A228" s="100" t="s">
        <v>251</v>
      </c>
      <c r="B228" s="101"/>
      <c r="C228" s="102"/>
      <c r="D228" s="18" t="s">
        <v>89</v>
      </c>
      <c r="E228" s="47">
        <f>SUM(E229)</f>
        <v>0</v>
      </c>
      <c r="F228" s="47">
        <f t="shared" si="50"/>
        <v>0</v>
      </c>
      <c r="G228" s="64">
        <f>SUM(G229)</f>
        <v>0</v>
      </c>
      <c r="H228" s="64">
        <f t="shared" si="45"/>
        <v>0</v>
      </c>
      <c r="I228" s="64">
        <f>SUM(I229)</f>
        <v>531</v>
      </c>
      <c r="J228" s="64">
        <v>0</v>
      </c>
      <c r="K228" s="65">
        <v>0</v>
      </c>
    </row>
    <row r="229" spans="1:11" ht="15.75" customHeight="1">
      <c r="A229" s="60">
        <v>4</v>
      </c>
      <c r="B229" s="61"/>
      <c r="C229" s="62"/>
      <c r="D229" s="25" t="s">
        <v>25</v>
      </c>
      <c r="E229" s="66">
        <f>SUM(E230)</f>
        <v>0</v>
      </c>
      <c r="F229" s="66">
        <f t="shared" si="50"/>
        <v>0</v>
      </c>
      <c r="G229" s="67">
        <f>SUM(G230)</f>
        <v>0</v>
      </c>
      <c r="H229" s="67">
        <f t="shared" si="45"/>
        <v>0</v>
      </c>
      <c r="I229" s="67">
        <f>SUM(I230)</f>
        <v>531</v>
      </c>
      <c r="J229" s="67">
        <v>0</v>
      </c>
      <c r="K229" s="65">
        <v>0</v>
      </c>
    </row>
    <row r="230" spans="1:11" ht="24.75" customHeight="1">
      <c r="A230" s="60">
        <v>42</v>
      </c>
      <c r="B230" s="61"/>
      <c r="C230" s="62"/>
      <c r="D230" s="26" t="s">
        <v>55</v>
      </c>
      <c r="E230" s="47">
        <v>0</v>
      </c>
      <c r="F230" s="47">
        <f t="shared" si="50"/>
        <v>0</v>
      </c>
      <c r="G230" s="64">
        <v>0</v>
      </c>
      <c r="H230" s="64">
        <f t="shared" si="45"/>
        <v>0</v>
      </c>
      <c r="I230" s="64">
        <v>531</v>
      </c>
      <c r="J230" s="64">
        <v>0</v>
      </c>
      <c r="K230" s="65">
        <v>0</v>
      </c>
    </row>
    <row r="231" spans="1:11" ht="15.75" customHeight="1">
      <c r="A231" s="100" t="s">
        <v>158</v>
      </c>
      <c r="B231" s="101"/>
      <c r="C231" s="102"/>
      <c r="D231" s="18" t="s">
        <v>78</v>
      </c>
      <c r="E231" s="47">
        <f>SUM(E232)</f>
        <v>0</v>
      </c>
      <c r="F231" s="47">
        <f t="shared" si="50"/>
        <v>0</v>
      </c>
      <c r="G231" s="64">
        <f>SUM(G232)</f>
        <v>0</v>
      </c>
      <c r="H231" s="64">
        <f t="shared" si="45"/>
        <v>0</v>
      </c>
      <c r="I231" s="64">
        <f>SUM(I232)</f>
        <v>1061</v>
      </c>
      <c r="J231" s="64">
        <v>0</v>
      </c>
      <c r="K231" s="65">
        <v>0</v>
      </c>
    </row>
    <row r="232" spans="1:11" ht="15.75" customHeight="1">
      <c r="A232" s="103">
        <v>3</v>
      </c>
      <c r="B232" s="104"/>
      <c r="C232" s="105"/>
      <c r="D232" s="69" t="s">
        <v>23</v>
      </c>
      <c r="E232" s="47">
        <f>SUM(E233)</f>
        <v>0</v>
      </c>
      <c r="F232" s="47">
        <f t="shared" si="50"/>
        <v>0</v>
      </c>
      <c r="G232" s="64">
        <f>SUM(G233)</f>
        <v>0</v>
      </c>
      <c r="H232" s="64">
        <f t="shared" si="45"/>
        <v>0</v>
      </c>
      <c r="I232" s="64">
        <f>SUM(I233)</f>
        <v>1061</v>
      </c>
      <c r="J232" s="64">
        <v>0</v>
      </c>
      <c r="K232" s="65">
        <v>0</v>
      </c>
    </row>
    <row r="233" spans="1:11" ht="15.75" customHeight="1">
      <c r="A233" s="106">
        <v>32</v>
      </c>
      <c r="B233" s="107"/>
      <c r="C233" s="108"/>
      <c r="D233" s="69" t="s">
        <v>36</v>
      </c>
      <c r="E233" s="47">
        <v>0</v>
      </c>
      <c r="F233" s="47">
        <f t="shared" si="50"/>
        <v>0</v>
      </c>
      <c r="G233" s="64">
        <v>0</v>
      </c>
      <c r="H233" s="64">
        <f t="shared" si="45"/>
        <v>0</v>
      </c>
      <c r="I233" s="64">
        <v>1061</v>
      </c>
      <c r="J233" s="64">
        <v>0</v>
      </c>
      <c r="K233" s="65">
        <v>0</v>
      </c>
    </row>
    <row r="234" spans="1:11" s="58" customFormat="1" ht="15.75" customHeight="1">
      <c r="A234" s="109" t="s">
        <v>169</v>
      </c>
      <c r="B234" s="110"/>
      <c r="C234" s="111"/>
      <c r="D234" s="28" t="s">
        <v>228</v>
      </c>
      <c r="E234" s="66">
        <f>SUM(E235)</f>
        <v>22900</v>
      </c>
      <c r="F234" s="66">
        <f t="shared" si="50"/>
        <v>3039.3523126949362</v>
      </c>
      <c r="G234" s="67">
        <f>SUM(G235)</f>
        <v>32400</v>
      </c>
      <c r="H234" s="67">
        <f t="shared" si="45"/>
        <v>4300.218992633884</v>
      </c>
      <c r="I234" s="67">
        <f>SUM(I235)</f>
        <v>4645</v>
      </c>
      <c r="J234" s="67">
        <f>SUM(J235)</f>
        <v>4300</v>
      </c>
      <c r="K234" s="68">
        <f>SUM(K235)</f>
        <v>2954</v>
      </c>
    </row>
    <row r="235" spans="1:11" s="58" customFormat="1" ht="15.75" customHeight="1">
      <c r="A235" s="109" t="s">
        <v>227</v>
      </c>
      <c r="B235" s="110"/>
      <c r="C235" s="111"/>
      <c r="D235" s="28" t="s">
        <v>228</v>
      </c>
      <c r="E235" s="66">
        <f>SUM(E236,E239)</f>
        <v>22900</v>
      </c>
      <c r="F235" s="66">
        <f t="shared" si="50"/>
        <v>3039.3523126949362</v>
      </c>
      <c r="G235" s="67">
        <f>SUM(G236,G239)</f>
        <v>32400</v>
      </c>
      <c r="H235" s="67">
        <f t="shared" si="45"/>
        <v>4300.218992633884</v>
      </c>
      <c r="I235" s="67">
        <f>SUM(I236,I239)</f>
        <v>4645</v>
      </c>
      <c r="J235" s="67">
        <f>SUM(J236,J239)</f>
        <v>4300</v>
      </c>
      <c r="K235" s="68">
        <f>SUM(K236,K239)</f>
        <v>2954</v>
      </c>
    </row>
    <row r="236" spans="1:11" ht="15.75" customHeight="1">
      <c r="A236" s="100" t="s">
        <v>157</v>
      </c>
      <c r="B236" s="101"/>
      <c r="C236" s="102"/>
      <c r="D236" s="18" t="s">
        <v>88</v>
      </c>
      <c r="E236" s="47">
        <f>SUM(E237)</f>
        <v>4500</v>
      </c>
      <c r="F236" s="47">
        <f t="shared" si="50"/>
        <v>597.2526378658172</v>
      </c>
      <c r="G236" s="64">
        <f>SUM(G237)</f>
        <v>12400</v>
      </c>
      <c r="H236" s="64">
        <f t="shared" si="45"/>
        <v>1645.762824341363</v>
      </c>
      <c r="I236" s="64">
        <f aca="true" t="shared" si="53" ref="I236:K237">SUM(I237)</f>
        <v>1991</v>
      </c>
      <c r="J236" s="64">
        <f t="shared" si="53"/>
        <v>1646</v>
      </c>
      <c r="K236" s="65">
        <f t="shared" si="53"/>
        <v>300</v>
      </c>
    </row>
    <row r="237" spans="1:11" ht="15.75" customHeight="1">
      <c r="A237" s="103">
        <v>3</v>
      </c>
      <c r="B237" s="104"/>
      <c r="C237" s="105"/>
      <c r="D237" s="69" t="s">
        <v>23</v>
      </c>
      <c r="E237" s="47">
        <f>SUM(E238)</f>
        <v>4500</v>
      </c>
      <c r="F237" s="47">
        <f t="shared" si="50"/>
        <v>597.2526378658172</v>
      </c>
      <c r="G237" s="64">
        <f>SUM(G238)</f>
        <v>12400</v>
      </c>
      <c r="H237" s="64">
        <f t="shared" si="45"/>
        <v>1645.762824341363</v>
      </c>
      <c r="I237" s="64">
        <f t="shared" si="53"/>
        <v>1991</v>
      </c>
      <c r="J237" s="64">
        <f t="shared" si="53"/>
        <v>1646</v>
      </c>
      <c r="K237" s="65">
        <f t="shared" si="53"/>
        <v>300</v>
      </c>
    </row>
    <row r="238" spans="1:11" ht="15.75" customHeight="1">
      <c r="A238" s="106">
        <v>32</v>
      </c>
      <c r="B238" s="107"/>
      <c r="C238" s="108"/>
      <c r="D238" s="69" t="s">
        <v>36</v>
      </c>
      <c r="E238" s="47">
        <v>4500</v>
      </c>
      <c r="F238" s="47">
        <f t="shared" si="50"/>
        <v>597.2526378658172</v>
      </c>
      <c r="G238" s="64">
        <v>12400</v>
      </c>
      <c r="H238" s="64">
        <f t="shared" si="45"/>
        <v>1645.762824341363</v>
      </c>
      <c r="I238" s="64">
        <v>1991</v>
      </c>
      <c r="J238" s="64">
        <v>1646</v>
      </c>
      <c r="K238" s="65">
        <v>300</v>
      </c>
    </row>
    <row r="239" spans="1:11" ht="15.75" customHeight="1">
      <c r="A239" s="100" t="s">
        <v>158</v>
      </c>
      <c r="B239" s="101"/>
      <c r="C239" s="102"/>
      <c r="D239" s="18" t="s">
        <v>78</v>
      </c>
      <c r="E239" s="47">
        <f>SUM(E240)</f>
        <v>18400</v>
      </c>
      <c r="F239" s="47">
        <f t="shared" si="50"/>
        <v>2442.099674829119</v>
      </c>
      <c r="G239" s="64">
        <f>SUM(G240)</f>
        <v>20000</v>
      </c>
      <c r="H239" s="64">
        <f t="shared" si="45"/>
        <v>2654.456168292521</v>
      </c>
      <c r="I239" s="64">
        <f aca="true" t="shared" si="54" ref="I239:K240">SUM(I240)</f>
        <v>2654</v>
      </c>
      <c r="J239" s="64">
        <f t="shared" si="54"/>
        <v>2654</v>
      </c>
      <c r="K239" s="65">
        <f t="shared" si="54"/>
        <v>2654</v>
      </c>
    </row>
    <row r="240" spans="1:11" ht="15.75" customHeight="1">
      <c r="A240" s="103">
        <v>3</v>
      </c>
      <c r="B240" s="104"/>
      <c r="C240" s="105"/>
      <c r="D240" s="69" t="s">
        <v>23</v>
      </c>
      <c r="E240" s="47">
        <f>SUM(E241)</f>
        <v>18400</v>
      </c>
      <c r="F240" s="47">
        <f t="shared" si="50"/>
        <v>2442.099674829119</v>
      </c>
      <c r="G240" s="64">
        <f>SUM(G241)</f>
        <v>20000</v>
      </c>
      <c r="H240" s="64">
        <f t="shared" si="45"/>
        <v>2654.456168292521</v>
      </c>
      <c r="I240" s="64">
        <f t="shared" si="54"/>
        <v>2654</v>
      </c>
      <c r="J240" s="64">
        <f t="shared" si="54"/>
        <v>2654</v>
      </c>
      <c r="K240" s="65">
        <f t="shared" si="54"/>
        <v>2654</v>
      </c>
    </row>
    <row r="241" spans="1:11" ht="15.75" customHeight="1">
      <c r="A241" s="106">
        <v>32</v>
      </c>
      <c r="B241" s="107"/>
      <c r="C241" s="108"/>
      <c r="D241" s="69" t="s">
        <v>36</v>
      </c>
      <c r="E241" s="47">
        <v>18400</v>
      </c>
      <c r="F241" s="47">
        <f t="shared" si="50"/>
        <v>2442.099674829119</v>
      </c>
      <c r="G241" s="64">
        <v>20000</v>
      </c>
      <c r="H241" s="64">
        <f t="shared" si="45"/>
        <v>2654.456168292521</v>
      </c>
      <c r="I241" s="64">
        <v>2654</v>
      </c>
      <c r="J241" s="64">
        <v>2654</v>
      </c>
      <c r="K241" s="65">
        <v>2654</v>
      </c>
    </row>
    <row r="242" spans="1:11" s="58" customFormat="1" ht="25.5" customHeight="1">
      <c r="A242" s="109" t="s">
        <v>173</v>
      </c>
      <c r="B242" s="110"/>
      <c r="C242" s="111"/>
      <c r="D242" s="28" t="s">
        <v>230</v>
      </c>
      <c r="E242" s="66">
        <f>SUM(E243)</f>
        <v>27146.88</v>
      </c>
      <c r="F242" s="66">
        <f t="shared" si="50"/>
        <v>3603.010153294844</v>
      </c>
      <c r="G242" s="67">
        <f>SUM(G243)</f>
        <v>52500</v>
      </c>
      <c r="H242" s="67">
        <f t="shared" si="45"/>
        <v>6967.9474417678675</v>
      </c>
      <c r="I242" s="67">
        <f>SUM(I243)</f>
        <v>5110</v>
      </c>
      <c r="J242" s="67">
        <f>SUM(J243)</f>
        <v>5564</v>
      </c>
      <c r="K242" s="68">
        <f>SUM(K243)</f>
        <v>4758</v>
      </c>
    </row>
    <row r="243" spans="1:11" s="58" customFormat="1" ht="25.5" customHeight="1">
      <c r="A243" s="109" t="s">
        <v>229</v>
      </c>
      <c r="B243" s="110"/>
      <c r="C243" s="111"/>
      <c r="D243" s="28" t="s">
        <v>230</v>
      </c>
      <c r="E243" s="66">
        <f>SUM(E244,E247,E250)</f>
        <v>27146.88</v>
      </c>
      <c r="F243" s="66">
        <f t="shared" si="50"/>
        <v>3603.010153294844</v>
      </c>
      <c r="G243" s="67">
        <f>SUM(G244,G247,G250)</f>
        <v>52500</v>
      </c>
      <c r="H243" s="67">
        <f t="shared" si="45"/>
        <v>6967.9474417678675</v>
      </c>
      <c r="I243" s="67">
        <f>SUM(I244,I247,I250)</f>
        <v>5110</v>
      </c>
      <c r="J243" s="67">
        <f>SUM(J244,J247,J250)</f>
        <v>5564</v>
      </c>
      <c r="K243" s="68">
        <f>SUM(K244,K247,K250)</f>
        <v>4758</v>
      </c>
    </row>
    <row r="244" spans="1:11" ht="15.75" customHeight="1">
      <c r="A244" s="100" t="s">
        <v>157</v>
      </c>
      <c r="B244" s="101"/>
      <c r="C244" s="102"/>
      <c r="D244" s="18" t="s">
        <v>88</v>
      </c>
      <c r="E244" s="47">
        <f>SUM(E245)</f>
        <v>7993.5</v>
      </c>
      <c r="F244" s="47">
        <f t="shared" si="50"/>
        <v>1060.9197690623132</v>
      </c>
      <c r="G244" s="64">
        <f>SUM(G245)</f>
        <v>11500</v>
      </c>
      <c r="H244" s="64">
        <f t="shared" si="45"/>
        <v>1526.3122967681995</v>
      </c>
      <c r="I244" s="64">
        <f aca="true" t="shared" si="55" ref="I244:K245">SUM(I245)</f>
        <v>730</v>
      </c>
      <c r="J244" s="64">
        <f t="shared" si="55"/>
        <v>1526</v>
      </c>
      <c r="K244" s="65">
        <f t="shared" si="55"/>
        <v>730</v>
      </c>
    </row>
    <row r="245" spans="1:11" ht="15.75" customHeight="1">
      <c r="A245" s="103">
        <v>3</v>
      </c>
      <c r="B245" s="104"/>
      <c r="C245" s="105"/>
      <c r="D245" s="69" t="s">
        <v>23</v>
      </c>
      <c r="E245" s="47">
        <f>SUM(E246)</f>
        <v>7993.5</v>
      </c>
      <c r="F245" s="47">
        <f t="shared" si="50"/>
        <v>1060.9197690623132</v>
      </c>
      <c r="G245" s="64">
        <f>SUM(G246)</f>
        <v>11500</v>
      </c>
      <c r="H245" s="64">
        <f t="shared" si="45"/>
        <v>1526.3122967681995</v>
      </c>
      <c r="I245" s="64">
        <f t="shared" si="55"/>
        <v>730</v>
      </c>
      <c r="J245" s="64">
        <f t="shared" si="55"/>
        <v>1526</v>
      </c>
      <c r="K245" s="65">
        <f t="shared" si="55"/>
        <v>730</v>
      </c>
    </row>
    <row r="246" spans="1:11" ht="15.75" customHeight="1">
      <c r="A246" s="106">
        <v>32</v>
      </c>
      <c r="B246" s="107"/>
      <c r="C246" s="108"/>
      <c r="D246" s="69" t="s">
        <v>36</v>
      </c>
      <c r="E246" s="47">
        <v>7993.5</v>
      </c>
      <c r="F246" s="47">
        <f t="shared" si="50"/>
        <v>1060.9197690623132</v>
      </c>
      <c r="G246" s="64">
        <v>11500</v>
      </c>
      <c r="H246" s="64">
        <f t="shared" si="45"/>
        <v>1526.3122967681995</v>
      </c>
      <c r="I246" s="64">
        <v>730</v>
      </c>
      <c r="J246" s="64">
        <v>1526</v>
      </c>
      <c r="K246" s="65">
        <v>730</v>
      </c>
    </row>
    <row r="247" spans="1:11" ht="15.75" customHeight="1">
      <c r="A247" s="100" t="s">
        <v>162</v>
      </c>
      <c r="B247" s="101"/>
      <c r="C247" s="102"/>
      <c r="D247" s="18" t="s">
        <v>172</v>
      </c>
      <c r="E247" s="47">
        <f>SUM(E248)</f>
        <v>2843.38</v>
      </c>
      <c r="F247" s="47">
        <f t="shared" si="50"/>
        <v>377.3813789899794</v>
      </c>
      <c r="G247" s="64">
        <f>SUM(G248)</f>
        <v>11000</v>
      </c>
      <c r="H247" s="64">
        <f t="shared" si="45"/>
        <v>1459.9508925608866</v>
      </c>
      <c r="I247" s="64">
        <f aca="true" t="shared" si="56" ref="I247:K248">SUM(I248)</f>
        <v>597</v>
      </c>
      <c r="J247" s="64">
        <f t="shared" si="56"/>
        <v>731</v>
      </c>
      <c r="K247" s="65">
        <f t="shared" si="56"/>
        <v>731</v>
      </c>
    </row>
    <row r="248" spans="1:11" ht="15.75" customHeight="1">
      <c r="A248" s="103">
        <v>3</v>
      </c>
      <c r="B248" s="104"/>
      <c r="C248" s="105"/>
      <c r="D248" s="69" t="s">
        <v>23</v>
      </c>
      <c r="E248" s="47">
        <f>SUM(E249)</f>
        <v>2843.38</v>
      </c>
      <c r="F248" s="47">
        <f t="shared" si="50"/>
        <v>377.3813789899794</v>
      </c>
      <c r="G248" s="64">
        <f>SUM(G249)</f>
        <v>11000</v>
      </c>
      <c r="H248" s="64">
        <f t="shared" si="45"/>
        <v>1459.9508925608866</v>
      </c>
      <c r="I248" s="64">
        <f t="shared" si="56"/>
        <v>597</v>
      </c>
      <c r="J248" s="64">
        <f t="shared" si="56"/>
        <v>731</v>
      </c>
      <c r="K248" s="65">
        <f t="shared" si="56"/>
        <v>731</v>
      </c>
    </row>
    <row r="249" spans="1:11" ht="15.75" customHeight="1">
      <c r="A249" s="106">
        <v>32</v>
      </c>
      <c r="B249" s="107"/>
      <c r="C249" s="108"/>
      <c r="D249" s="69" t="s">
        <v>36</v>
      </c>
      <c r="E249" s="47">
        <v>2843.38</v>
      </c>
      <c r="F249" s="47">
        <f t="shared" si="50"/>
        <v>377.3813789899794</v>
      </c>
      <c r="G249" s="64">
        <v>11000</v>
      </c>
      <c r="H249" s="64">
        <f t="shared" si="45"/>
        <v>1459.9508925608866</v>
      </c>
      <c r="I249" s="64">
        <v>597</v>
      </c>
      <c r="J249" s="64">
        <v>731</v>
      </c>
      <c r="K249" s="65">
        <v>731</v>
      </c>
    </row>
    <row r="250" spans="1:11" ht="15.75" customHeight="1">
      <c r="A250" s="100" t="s">
        <v>158</v>
      </c>
      <c r="B250" s="101"/>
      <c r="C250" s="102"/>
      <c r="D250" s="18" t="s">
        <v>78</v>
      </c>
      <c r="E250" s="47">
        <f>SUM(E251)</f>
        <v>16310</v>
      </c>
      <c r="F250" s="47">
        <f t="shared" si="50"/>
        <v>2164.709005242551</v>
      </c>
      <c r="G250" s="64">
        <f>SUM(G251)</f>
        <v>30000</v>
      </c>
      <c r="H250" s="64">
        <f t="shared" si="45"/>
        <v>3981.684252438781</v>
      </c>
      <c r="I250" s="64">
        <f aca="true" t="shared" si="57" ref="I250:K251">SUM(I251)</f>
        <v>3783</v>
      </c>
      <c r="J250" s="64">
        <f t="shared" si="57"/>
        <v>3307</v>
      </c>
      <c r="K250" s="65">
        <f t="shared" si="57"/>
        <v>3297</v>
      </c>
    </row>
    <row r="251" spans="1:11" ht="15.75" customHeight="1">
      <c r="A251" s="103">
        <v>3</v>
      </c>
      <c r="B251" s="104"/>
      <c r="C251" s="105"/>
      <c r="D251" s="69" t="s">
        <v>23</v>
      </c>
      <c r="E251" s="47">
        <f>SUM(E252)</f>
        <v>16310</v>
      </c>
      <c r="F251" s="47">
        <f t="shared" si="50"/>
        <v>2164.709005242551</v>
      </c>
      <c r="G251" s="64">
        <f>SUM(G252)</f>
        <v>30000</v>
      </c>
      <c r="H251" s="64">
        <f t="shared" si="45"/>
        <v>3981.684252438781</v>
      </c>
      <c r="I251" s="64">
        <f t="shared" si="57"/>
        <v>3783</v>
      </c>
      <c r="J251" s="64">
        <f t="shared" si="57"/>
        <v>3307</v>
      </c>
      <c r="K251" s="65">
        <f t="shared" si="57"/>
        <v>3297</v>
      </c>
    </row>
    <row r="252" spans="1:11" ht="15.75" customHeight="1">
      <c r="A252" s="106">
        <v>32</v>
      </c>
      <c r="B252" s="107"/>
      <c r="C252" s="108"/>
      <c r="D252" s="69" t="s">
        <v>36</v>
      </c>
      <c r="E252" s="47">
        <v>16310</v>
      </c>
      <c r="F252" s="47">
        <f t="shared" si="50"/>
        <v>2164.709005242551</v>
      </c>
      <c r="G252" s="64">
        <v>30000</v>
      </c>
      <c r="H252" s="64">
        <f t="shared" si="45"/>
        <v>3981.684252438781</v>
      </c>
      <c r="I252" s="64">
        <v>3783</v>
      </c>
      <c r="J252" s="64">
        <v>3307</v>
      </c>
      <c r="K252" s="65">
        <v>3297</v>
      </c>
    </row>
    <row r="253" spans="1:11" s="58" customFormat="1" ht="27" customHeight="1">
      <c r="A253" s="109" t="s">
        <v>176</v>
      </c>
      <c r="B253" s="110"/>
      <c r="C253" s="111"/>
      <c r="D253" s="28" t="s">
        <v>269</v>
      </c>
      <c r="E253" s="66">
        <f>SUM(E254)</f>
        <v>0</v>
      </c>
      <c r="F253" s="66">
        <f>SUM(F254)</f>
        <v>0</v>
      </c>
      <c r="G253" s="67">
        <f>SUM(G254)</f>
        <v>23000</v>
      </c>
      <c r="H253" s="67">
        <f t="shared" si="45"/>
        <v>3052.624593536399</v>
      </c>
      <c r="I253" s="67">
        <v>0</v>
      </c>
      <c r="J253" s="67">
        <f>SUM(J254)</f>
        <v>3153</v>
      </c>
      <c r="K253" s="68">
        <f>SUM(K254)</f>
        <v>2952</v>
      </c>
    </row>
    <row r="254" spans="1:11" s="58" customFormat="1" ht="27" customHeight="1">
      <c r="A254" s="109" t="s">
        <v>231</v>
      </c>
      <c r="B254" s="110"/>
      <c r="C254" s="111"/>
      <c r="D254" s="28" t="s">
        <v>269</v>
      </c>
      <c r="E254" s="66">
        <f>SUM(E255,E258,E261)</f>
        <v>0</v>
      </c>
      <c r="F254" s="66">
        <f>SUM(F255,F258,F261)</f>
        <v>0</v>
      </c>
      <c r="G254" s="67">
        <f>SUM(G255,G258,G261)</f>
        <v>23000</v>
      </c>
      <c r="H254" s="67">
        <f t="shared" si="45"/>
        <v>3052.624593536399</v>
      </c>
      <c r="I254" s="67">
        <v>0</v>
      </c>
      <c r="J254" s="67">
        <f>SUM(J255,J258,J261)</f>
        <v>3153</v>
      </c>
      <c r="K254" s="68">
        <f>SUM(K255,K258,K261)</f>
        <v>2952</v>
      </c>
    </row>
    <row r="255" spans="1:11" ht="15.75" customHeight="1">
      <c r="A255" s="100" t="s">
        <v>157</v>
      </c>
      <c r="B255" s="101"/>
      <c r="C255" s="102"/>
      <c r="D255" s="18" t="s">
        <v>88</v>
      </c>
      <c r="E255" s="47">
        <f aca="true" t="shared" si="58" ref="E255:G256">SUM(E256)</f>
        <v>0</v>
      </c>
      <c r="F255" s="47">
        <f t="shared" si="58"/>
        <v>0</v>
      </c>
      <c r="G255" s="64">
        <f t="shared" si="58"/>
        <v>8000</v>
      </c>
      <c r="H255" s="64">
        <f t="shared" si="45"/>
        <v>1061.7824673170085</v>
      </c>
      <c r="I255" s="64">
        <v>0</v>
      </c>
      <c r="J255" s="64">
        <f>SUM(J256)</f>
        <v>1061</v>
      </c>
      <c r="K255" s="65">
        <f>SUM(K256)</f>
        <v>995</v>
      </c>
    </row>
    <row r="256" spans="1:11" ht="15.75" customHeight="1">
      <c r="A256" s="103">
        <v>3</v>
      </c>
      <c r="B256" s="104"/>
      <c r="C256" s="105"/>
      <c r="D256" s="69" t="s">
        <v>23</v>
      </c>
      <c r="E256" s="47">
        <f t="shared" si="58"/>
        <v>0</v>
      </c>
      <c r="F256" s="47">
        <f t="shared" si="58"/>
        <v>0</v>
      </c>
      <c r="G256" s="64">
        <f t="shared" si="58"/>
        <v>8000</v>
      </c>
      <c r="H256" s="64">
        <f t="shared" si="45"/>
        <v>1061.7824673170085</v>
      </c>
      <c r="I256" s="64">
        <v>0</v>
      </c>
      <c r="J256" s="64">
        <f>SUM(J257)</f>
        <v>1061</v>
      </c>
      <c r="K256" s="65">
        <f>SUM(K257)</f>
        <v>995</v>
      </c>
    </row>
    <row r="257" spans="1:11" ht="15.75" customHeight="1">
      <c r="A257" s="106">
        <v>32</v>
      </c>
      <c r="B257" s="107"/>
      <c r="C257" s="108"/>
      <c r="D257" s="69" t="s">
        <v>36</v>
      </c>
      <c r="E257" s="47">
        <v>0</v>
      </c>
      <c r="F257" s="47">
        <v>0</v>
      </c>
      <c r="G257" s="64">
        <v>8000</v>
      </c>
      <c r="H257" s="64">
        <f t="shared" si="45"/>
        <v>1061.7824673170085</v>
      </c>
      <c r="I257" s="64">
        <v>0</v>
      </c>
      <c r="J257" s="64">
        <v>1061</v>
      </c>
      <c r="K257" s="65">
        <v>995</v>
      </c>
    </row>
    <row r="258" spans="1:11" ht="15.75" customHeight="1">
      <c r="A258" s="100" t="s">
        <v>162</v>
      </c>
      <c r="B258" s="101"/>
      <c r="C258" s="102"/>
      <c r="D258" s="18" t="s">
        <v>172</v>
      </c>
      <c r="E258" s="47">
        <f>SUM(E259)</f>
        <v>0</v>
      </c>
      <c r="F258" s="47">
        <f>SUM(F259)</f>
        <v>0</v>
      </c>
      <c r="G258" s="64">
        <f>SUM(G259)</f>
        <v>3500</v>
      </c>
      <c r="H258" s="64">
        <f t="shared" si="45"/>
        <v>464.5298294511912</v>
      </c>
      <c r="I258" s="64">
        <v>0</v>
      </c>
      <c r="J258" s="64">
        <f>SUM(J259)</f>
        <v>565</v>
      </c>
      <c r="K258" s="65">
        <f>SUM(K259)</f>
        <v>530</v>
      </c>
    </row>
    <row r="259" spans="1:11" ht="15.75" customHeight="1">
      <c r="A259" s="103">
        <v>3</v>
      </c>
      <c r="B259" s="104"/>
      <c r="C259" s="105"/>
      <c r="D259" s="69" t="s">
        <v>23</v>
      </c>
      <c r="E259" s="47">
        <v>0</v>
      </c>
      <c r="F259" s="47">
        <f>SUM(F260)</f>
        <v>0</v>
      </c>
      <c r="G259" s="64">
        <f>SUM(G260)</f>
        <v>3500</v>
      </c>
      <c r="H259" s="64">
        <f t="shared" si="45"/>
        <v>464.5298294511912</v>
      </c>
      <c r="I259" s="64">
        <v>0</v>
      </c>
      <c r="J259" s="64">
        <f>SUM(J260)</f>
        <v>565</v>
      </c>
      <c r="K259" s="65">
        <f>SUM(K260)</f>
        <v>530</v>
      </c>
    </row>
    <row r="260" spans="1:11" ht="15.75" customHeight="1">
      <c r="A260" s="106">
        <v>32</v>
      </c>
      <c r="B260" s="107"/>
      <c r="C260" s="108"/>
      <c r="D260" s="69" t="s">
        <v>36</v>
      </c>
      <c r="E260" s="47">
        <v>0</v>
      </c>
      <c r="F260" s="47">
        <v>0</v>
      </c>
      <c r="G260" s="64">
        <v>3500</v>
      </c>
      <c r="H260" s="64">
        <f t="shared" si="45"/>
        <v>464.5298294511912</v>
      </c>
      <c r="I260" s="64">
        <v>0</v>
      </c>
      <c r="J260" s="64">
        <v>565</v>
      </c>
      <c r="K260" s="65">
        <v>530</v>
      </c>
    </row>
    <row r="261" spans="1:11" ht="15.75" customHeight="1">
      <c r="A261" s="100" t="s">
        <v>158</v>
      </c>
      <c r="B261" s="101"/>
      <c r="C261" s="102"/>
      <c r="D261" s="18" t="s">
        <v>78</v>
      </c>
      <c r="E261" s="47">
        <f aca="true" t="shared" si="59" ref="E261:G262">SUM(E262)</f>
        <v>0</v>
      </c>
      <c r="F261" s="47">
        <f t="shared" si="59"/>
        <v>0</v>
      </c>
      <c r="G261" s="64">
        <f t="shared" si="59"/>
        <v>11500</v>
      </c>
      <c r="H261" s="64">
        <f t="shared" si="45"/>
        <v>1526.3122967681995</v>
      </c>
      <c r="I261" s="64">
        <v>0</v>
      </c>
      <c r="J261" s="64">
        <f>SUM(J262)</f>
        <v>1527</v>
      </c>
      <c r="K261" s="65">
        <f>SUM(K262)</f>
        <v>1427</v>
      </c>
    </row>
    <row r="262" spans="1:11" ht="15.75" customHeight="1">
      <c r="A262" s="103">
        <v>3</v>
      </c>
      <c r="B262" s="104"/>
      <c r="C262" s="105"/>
      <c r="D262" s="69" t="s">
        <v>23</v>
      </c>
      <c r="E262" s="47">
        <f t="shared" si="59"/>
        <v>0</v>
      </c>
      <c r="F262" s="47">
        <f t="shared" si="59"/>
        <v>0</v>
      </c>
      <c r="G262" s="64">
        <f t="shared" si="59"/>
        <v>11500</v>
      </c>
      <c r="H262" s="64">
        <f t="shared" si="45"/>
        <v>1526.3122967681995</v>
      </c>
      <c r="I262" s="64">
        <v>0</v>
      </c>
      <c r="J262" s="64">
        <f>SUM(J263)</f>
        <v>1527</v>
      </c>
      <c r="K262" s="65">
        <f>SUM(K263)</f>
        <v>1427</v>
      </c>
    </row>
    <row r="263" spans="1:11" ht="15.75" customHeight="1">
      <c r="A263" s="106">
        <v>32</v>
      </c>
      <c r="B263" s="107"/>
      <c r="C263" s="108"/>
      <c r="D263" s="69" t="s">
        <v>36</v>
      </c>
      <c r="E263" s="47">
        <v>0</v>
      </c>
      <c r="F263" s="47">
        <v>0</v>
      </c>
      <c r="G263" s="64">
        <v>11500</v>
      </c>
      <c r="H263" s="64">
        <f aca="true" t="shared" si="60" ref="H263:H326">(G263/7.5345)</f>
        <v>1526.3122967681995</v>
      </c>
      <c r="I263" s="64">
        <v>0</v>
      </c>
      <c r="J263" s="64">
        <v>1527</v>
      </c>
      <c r="K263" s="65">
        <v>1427</v>
      </c>
    </row>
    <row r="264" spans="1:11" s="58" customFormat="1" ht="15.75" customHeight="1">
      <c r="A264" s="109" t="s">
        <v>176</v>
      </c>
      <c r="B264" s="110"/>
      <c r="C264" s="111"/>
      <c r="D264" s="28" t="s">
        <v>259</v>
      </c>
      <c r="E264" s="66">
        <f>SUM(E265)</f>
        <v>9428.99</v>
      </c>
      <c r="F264" s="66">
        <f t="shared" si="50"/>
        <v>1251.4420333134249</v>
      </c>
      <c r="G264" s="67">
        <f>SUM(G265)</f>
        <v>0</v>
      </c>
      <c r="H264" s="67">
        <f t="shared" si="60"/>
        <v>0</v>
      </c>
      <c r="I264" s="67">
        <v>0</v>
      </c>
      <c r="J264" s="67">
        <v>0</v>
      </c>
      <c r="K264" s="68">
        <v>0</v>
      </c>
    </row>
    <row r="265" spans="1:11" s="58" customFormat="1" ht="15.75" customHeight="1">
      <c r="A265" s="109" t="s">
        <v>231</v>
      </c>
      <c r="B265" s="110"/>
      <c r="C265" s="111"/>
      <c r="D265" s="28" t="s">
        <v>260</v>
      </c>
      <c r="E265" s="66">
        <f>SUM(E266)</f>
        <v>9428.99</v>
      </c>
      <c r="F265" s="66">
        <f t="shared" si="50"/>
        <v>1251.4420333134249</v>
      </c>
      <c r="G265" s="67">
        <f>SUM(G266)</f>
        <v>0</v>
      </c>
      <c r="H265" s="67">
        <f t="shared" si="60"/>
        <v>0</v>
      </c>
      <c r="I265" s="67">
        <v>0</v>
      </c>
      <c r="J265" s="67">
        <v>0</v>
      </c>
      <c r="K265" s="68">
        <v>0</v>
      </c>
    </row>
    <row r="266" spans="1:11" ht="15.75" customHeight="1">
      <c r="A266" s="100" t="s">
        <v>157</v>
      </c>
      <c r="B266" s="101"/>
      <c r="C266" s="102"/>
      <c r="D266" s="18" t="s">
        <v>88</v>
      </c>
      <c r="E266" s="47">
        <f>SUM(E267)</f>
        <v>9428.99</v>
      </c>
      <c r="F266" s="47">
        <f t="shared" si="50"/>
        <v>1251.4420333134249</v>
      </c>
      <c r="G266" s="64">
        <f>SUM(G267)</f>
        <v>0</v>
      </c>
      <c r="H266" s="64">
        <f t="shared" si="60"/>
        <v>0</v>
      </c>
      <c r="I266" s="64">
        <v>0</v>
      </c>
      <c r="J266" s="64">
        <v>0</v>
      </c>
      <c r="K266" s="65">
        <v>0</v>
      </c>
    </row>
    <row r="267" spans="1:11" ht="15.75" customHeight="1">
      <c r="A267" s="103">
        <v>3</v>
      </c>
      <c r="B267" s="104"/>
      <c r="C267" s="105"/>
      <c r="D267" s="69" t="s">
        <v>23</v>
      </c>
      <c r="E267" s="47">
        <f>SUM(E268)</f>
        <v>9428.99</v>
      </c>
      <c r="F267" s="47">
        <f t="shared" si="50"/>
        <v>1251.4420333134249</v>
      </c>
      <c r="G267" s="64">
        <f>SUM(G268)</f>
        <v>0</v>
      </c>
      <c r="H267" s="64">
        <f t="shared" si="60"/>
        <v>0</v>
      </c>
      <c r="I267" s="64">
        <v>0</v>
      </c>
      <c r="J267" s="64">
        <v>0</v>
      </c>
      <c r="K267" s="65">
        <v>0</v>
      </c>
    </row>
    <row r="268" spans="1:11" ht="15.75" customHeight="1">
      <c r="A268" s="106">
        <v>32</v>
      </c>
      <c r="B268" s="107"/>
      <c r="C268" s="108"/>
      <c r="D268" s="69" t="s">
        <v>36</v>
      </c>
      <c r="E268" s="47">
        <v>9428.99</v>
      </c>
      <c r="F268" s="47">
        <f t="shared" si="50"/>
        <v>1251.4420333134249</v>
      </c>
      <c r="G268" s="64">
        <v>0</v>
      </c>
      <c r="H268" s="64">
        <f t="shared" si="60"/>
        <v>0</v>
      </c>
      <c r="I268" s="64">
        <v>0</v>
      </c>
      <c r="J268" s="64">
        <v>0</v>
      </c>
      <c r="K268" s="65">
        <v>0</v>
      </c>
    </row>
    <row r="269" spans="1:11" s="58" customFormat="1" ht="15.75" customHeight="1">
      <c r="A269" s="109" t="s">
        <v>176</v>
      </c>
      <c r="B269" s="110"/>
      <c r="C269" s="111"/>
      <c r="D269" s="28" t="s">
        <v>232</v>
      </c>
      <c r="E269" s="66">
        <f>SUM(E270)</f>
        <v>0</v>
      </c>
      <c r="F269" s="66">
        <f t="shared" si="50"/>
        <v>0</v>
      </c>
      <c r="G269" s="67">
        <f>SUM(G270)</f>
        <v>0</v>
      </c>
      <c r="H269" s="67">
        <f t="shared" si="60"/>
        <v>0</v>
      </c>
      <c r="I269" s="67">
        <f>SUM(I270)</f>
        <v>2257</v>
      </c>
      <c r="J269" s="67">
        <v>0</v>
      </c>
      <c r="K269" s="68">
        <v>0</v>
      </c>
    </row>
    <row r="270" spans="1:11" s="58" customFormat="1" ht="15.75" customHeight="1">
      <c r="A270" s="109" t="s">
        <v>231</v>
      </c>
      <c r="B270" s="110"/>
      <c r="C270" s="111"/>
      <c r="D270" s="28" t="s">
        <v>232</v>
      </c>
      <c r="E270" s="66">
        <f>SUM(E271,E274)</f>
        <v>0</v>
      </c>
      <c r="F270" s="66">
        <f t="shared" si="50"/>
        <v>0</v>
      </c>
      <c r="G270" s="67">
        <f>SUM(G271)</f>
        <v>0</v>
      </c>
      <c r="H270" s="67">
        <f t="shared" si="60"/>
        <v>0</v>
      </c>
      <c r="I270" s="67">
        <f>SUM(I271,I274)</f>
        <v>2257</v>
      </c>
      <c r="J270" s="67">
        <v>0</v>
      </c>
      <c r="K270" s="68">
        <v>0</v>
      </c>
    </row>
    <row r="271" spans="1:11" ht="15.75" customHeight="1">
      <c r="A271" s="100" t="s">
        <v>157</v>
      </c>
      <c r="B271" s="101"/>
      <c r="C271" s="102"/>
      <c r="D271" s="18" t="s">
        <v>88</v>
      </c>
      <c r="E271" s="47">
        <f>SUM(E272)</f>
        <v>0</v>
      </c>
      <c r="F271" s="47">
        <f t="shared" si="50"/>
        <v>0</v>
      </c>
      <c r="G271" s="64">
        <f>SUM(G272)</f>
        <v>0</v>
      </c>
      <c r="H271" s="64">
        <f t="shared" si="60"/>
        <v>0</v>
      </c>
      <c r="I271" s="64">
        <f>SUM(I272)</f>
        <v>465</v>
      </c>
      <c r="J271" s="64">
        <v>0</v>
      </c>
      <c r="K271" s="65">
        <v>0</v>
      </c>
    </row>
    <row r="272" spans="1:11" ht="15.75" customHeight="1">
      <c r="A272" s="103">
        <v>3</v>
      </c>
      <c r="B272" s="104"/>
      <c r="C272" s="105"/>
      <c r="D272" s="69" t="s">
        <v>23</v>
      </c>
      <c r="E272" s="47">
        <f>SUM(E273)</f>
        <v>0</v>
      </c>
      <c r="F272" s="47">
        <f t="shared" si="50"/>
        <v>0</v>
      </c>
      <c r="G272" s="64">
        <f>SUM(G273)</f>
        <v>0</v>
      </c>
      <c r="H272" s="64">
        <f t="shared" si="60"/>
        <v>0</v>
      </c>
      <c r="I272" s="64">
        <f>SUM(I273)</f>
        <v>465</v>
      </c>
      <c r="J272" s="64">
        <v>0</v>
      </c>
      <c r="K272" s="65">
        <v>0</v>
      </c>
    </row>
    <row r="273" spans="1:11" ht="15.75" customHeight="1">
      <c r="A273" s="106">
        <v>32</v>
      </c>
      <c r="B273" s="107"/>
      <c r="C273" s="108"/>
      <c r="D273" s="69" t="s">
        <v>36</v>
      </c>
      <c r="E273" s="47">
        <v>0</v>
      </c>
      <c r="F273" s="47">
        <f t="shared" si="50"/>
        <v>0</v>
      </c>
      <c r="G273" s="64">
        <v>0</v>
      </c>
      <c r="H273" s="64">
        <f t="shared" si="60"/>
        <v>0</v>
      </c>
      <c r="I273" s="64">
        <v>465</v>
      </c>
      <c r="J273" s="64">
        <v>0</v>
      </c>
      <c r="K273" s="65">
        <v>0</v>
      </c>
    </row>
    <row r="274" spans="1:11" ht="15.75" customHeight="1">
      <c r="A274" s="100" t="s">
        <v>158</v>
      </c>
      <c r="B274" s="101"/>
      <c r="C274" s="102"/>
      <c r="D274" s="18" t="s">
        <v>78</v>
      </c>
      <c r="E274" s="47">
        <f>SUM(E275)</f>
        <v>0</v>
      </c>
      <c r="F274" s="47">
        <f t="shared" si="50"/>
        <v>0</v>
      </c>
      <c r="G274" s="64">
        <f>SUM(G275)</f>
        <v>0</v>
      </c>
      <c r="H274" s="64">
        <f t="shared" si="60"/>
        <v>0</v>
      </c>
      <c r="I274" s="64">
        <f>SUM(I275)</f>
        <v>1792</v>
      </c>
      <c r="J274" s="64">
        <v>0</v>
      </c>
      <c r="K274" s="65">
        <v>0</v>
      </c>
    </row>
    <row r="275" spans="1:11" ht="15.75" customHeight="1">
      <c r="A275" s="103">
        <v>3</v>
      </c>
      <c r="B275" s="104"/>
      <c r="C275" s="105"/>
      <c r="D275" s="69" t="s">
        <v>23</v>
      </c>
      <c r="E275" s="47">
        <f>SUM(E276)</f>
        <v>0</v>
      </c>
      <c r="F275" s="47">
        <f t="shared" si="50"/>
        <v>0</v>
      </c>
      <c r="G275" s="64">
        <f>SUM(G276)</f>
        <v>0</v>
      </c>
      <c r="H275" s="64">
        <f t="shared" si="60"/>
        <v>0</v>
      </c>
      <c r="I275" s="64">
        <f>SUM(I276)</f>
        <v>1792</v>
      </c>
      <c r="J275" s="64">
        <v>0</v>
      </c>
      <c r="K275" s="65">
        <v>0</v>
      </c>
    </row>
    <row r="276" spans="1:11" ht="15.75" customHeight="1">
      <c r="A276" s="106">
        <v>32</v>
      </c>
      <c r="B276" s="107"/>
      <c r="C276" s="108"/>
      <c r="D276" s="69" t="s">
        <v>36</v>
      </c>
      <c r="E276" s="47">
        <v>0</v>
      </c>
      <c r="F276" s="47">
        <f t="shared" si="50"/>
        <v>0</v>
      </c>
      <c r="G276" s="64">
        <v>0</v>
      </c>
      <c r="H276" s="64">
        <f t="shared" si="60"/>
        <v>0</v>
      </c>
      <c r="I276" s="64">
        <v>1792</v>
      </c>
      <c r="J276" s="64">
        <v>0</v>
      </c>
      <c r="K276" s="65">
        <v>0</v>
      </c>
    </row>
    <row r="277" spans="1:11" s="58" customFormat="1" ht="38.25" customHeight="1">
      <c r="A277" s="109" t="s">
        <v>179</v>
      </c>
      <c r="B277" s="110"/>
      <c r="C277" s="111"/>
      <c r="D277" s="28" t="s">
        <v>261</v>
      </c>
      <c r="E277" s="66">
        <f>SUM(E278)</f>
        <v>6088.39</v>
      </c>
      <c r="F277" s="66">
        <f t="shared" si="50"/>
        <v>808.0682195235252</v>
      </c>
      <c r="G277" s="67">
        <f>SUM(G278)</f>
        <v>0</v>
      </c>
      <c r="H277" s="67">
        <f t="shared" si="60"/>
        <v>0</v>
      </c>
      <c r="I277" s="67">
        <v>0</v>
      </c>
      <c r="J277" s="67">
        <v>0</v>
      </c>
      <c r="K277" s="68">
        <v>0</v>
      </c>
    </row>
    <row r="278" spans="1:11" s="58" customFormat="1" ht="38.25" customHeight="1">
      <c r="A278" s="109" t="s">
        <v>233</v>
      </c>
      <c r="B278" s="110"/>
      <c r="C278" s="111"/>
      <c r="D278" s="28" t="s">
        <v>261</v>
      </c>
      <c r="E278" s="66">
        <f>SUM(E279)</f>
        <v>6088.39</v>
      </c>
      <c r="F278" s="66">
        <f t="shared" si="50"/>
        <v>808.0682195235252</v>
      </c>
      <c r="G278" s="67">
        <f>SUM(G279)</f>
        <v>0</v>
      </c>
      <c r="H278" s="67">
        <f t="shared" si="60"/>
        <v>0</v>
      </c>
      <c r="I278" s="67">
        <v>0</v>
      </c>
      <c r="J278" s="67">
        <v>0</v>
      </c>
      <c r="K278" s="68">
        <v>0</v>
      </c>
    </row>
    <row r="279" spans="1:11" ht="15.75" customHeight="1">
      <c r="A279" s="100" t="s">
        <v>157</v>
      </c>
      <c r="B279" s="101"/>
      <c r="C279" s="102"/>
      <c r="D279" s="18" t="s">
        <v>88</v>
      </c>
      <c r="E279" s="47">
        <f>SUM(E280)</f>
        <v>6088.39</v>
      </c>
      <c r="F279" s="47">
        <f t="shared" si="50"/>
        <v>808.0682195235252</v>
      </c>
      <c r="G279" s="64">
        <f>SUM(G280)</f>
        <v>0</v>
      </c>
      <c r="H279" s="64">
        <f t="shared" si="60"/>
        <v>0</v>
      </c>
      <c r="I279" s="64">
        <v>0</v>
      </c>
      <c r="J279" s="64">
        <v>0</v>
      </c>
      <c r="K279" s="65">
        <v>0</v>
      </c>
    </row>
    <row r="280" spans="1:11" ht="15.75" customHeight="1">
      <c r="A280" s="103">
        <v>3</v>
      </c>
      <c r="B280" s="104"/>
      <c r="C280" s="105"/>
      <c r="D280" s="69" t="s">
        <v>23</v>
      </c>
      <c r="E280" s="47">
        <f>SUM(E281)</f>
        <v>6088.39</v>
      </c>
      <c r="F280" s="47">
        <f t="shared" si="50"/>
        <v>808.0682195235252</v>
      </c>
      <c r="G280" s="64">
        <f>SUM(G281)</f>
        <v>0</v>
      </c>
      <c r="H280" s="64">
        <f t="shared" si="60"/>
        <v>0</v>
      </c>
      <c r="I280" s="64">
        <v>0</v>
      </c>
      <c r="J280" s="64">
        <v>0</v>
      </c>
      <c r="K280" s="65">
        <v>0</v>
      </c>
    </row>
    <row r="281" spans="1:11" ht="15.75" customHeight="1">
      <c r="A281" s="106">
        <v>32</v>
      </c>
      <c r="B281" s="107"/>
      <c r="C281" s="108"/>
      <c r="D281" s="69" t="s">
        <v>36</v>
      </c>
      <c r="E281" s="47">
        <v>6088.39</v>
      </c>
      <c r="F281" s="47">
        <f t="shared" si="50"/>
        <v>808.0682195235252</v>
      </c>
      <c r="G281" s="64">
        <v>0</v>
      </c>
      <c r="H281" s="64">
        <f t="shared" si="60"/>
        <v>0</v>
      </c>
      <c r="I281" s="64">
        <v>0</v>
      </c>
      <c r="J281" s="64">
        <v>0</v>
      </c>
      <c r="K281" s="65">
        <v>0</v>
      </c>
    </row>
    <row r="282" spans="1:11" s="58" customFormat="1" ht="24.75" customHeight="1">
      <c r="A282" s="109" t="s">
        <v>179</v>
      </c>
      <c r="B282" s="110"/>
      <c r="C282" s="111"/>
      <c r="D282" s="28" t="s">
        <v>234</v>
      </c>
      <c r="E282" s="66">
        <f>SUM(E283)</f>
        <v>0</v>
      </c>
      <c r="F282" s="66">
        <f t="shared" si="50"/>
        <v>0</v>
      </c>
      <c r="G282" s="67">
        <f>SUM(G283)</f>
        <v>34200</v>
      </c>
      <c r="H282" s="67">
        <f t="shared" si="60"/>
        <v>4539.12004778021</v>
      </c>
      <c r="I282" s="67">
        <f>SUM(I283)</f>
        <v>6955</v>
      </c>
      <c r="J282" s="67">
        <f>SUM(J283)</f>
        <v>3549</v>
      </c>
      <c r="K282" s="68">
        <v>0</v>
      </c>
    </row>
    <row r="283" spans="1:11" s="58" customFormat="1" ht="24.75" customHeight="1">
      <c r="A283" s="109" t="s">
        <v>233</v>
      </c>
      <c r="B283" s="110"/>
      <c r="C283" s="111"/>
      <c r="D283" s="28" t="s">
        <v>234</v>
      </c>
      <c r="E283" s="66">
        <f>SUM(E284,E287)</f>
        <v>0</v>
      </c>
      <c r="F283" s="66">
        <f t="shared" si="50"/>
        <v>0</v>
      </c>
      <c r="G283" s="67">
        <f>SUM(G284,G287)</f>
        <v>34200</v>
      </c>
      <c r="H283" s="67">
        <f t="shared" si="60"/>
        <v>4539.12004778021</v>
      </c>
      <c r="I283" s="67">
        <f>SUM(I284,I287)</f>
        <v>6955</v>
      </c>
      <c r="J283" s="67">
        <f>SUM(J284,J287)</f>
        <v>3549</v>
      </c>
      <c r="K283" s="68">
        <v>0</v>
      </c>
    </row>
    <row r="284" spans="1:11" ht="15.75" customHeight="1">
      <c r="A284" s="100" t="s">
        <v>157</v>
      </c>
      <c r="B284" s="101"/>
      <c r="C284" s="102"/>
      <c r="D284" s="18" t="s">
        <v>88</v>
      </c>
      <c r="E284" s="47">
        <f>SUM(E285)</f>
        <v>0</v>
      </c>
      <c r="F284" s="47">
        <f t="shared" si="50"/>
        <v>0</v>
      </c>
      <c r="G284" s="64">
        <f>SUM(G285)</f>
        <v>12500</v>
      </c>
      <c r="H284" s="64">
        <f t="shared" si="60"/>
        <v>1659.0351051828256</v>
      </c>
      <c r="I284" s="64">
        <f>SUM(I285)</f>
        <v>3637</v>
      </c>
      <c r="J284" s="64">
        <f>SUM(J285)</f>
        <v>1660</v>
      </c>
      <c r="K284" s="65">
        <v>0</v>
      </c>
    </row>
    <row r="285" spans="1:11" ht="15.75" customHeight="1">
      <c r="A285" s="103">
        <v>3</v>
      </c>
      <c r="B285" s="104"/>
      <c r="C285" s="105"/>
      <c r="D285" s="69" t="s">
        <v>23</v>
      </c>
      <c r="E285" s="47">
        <f>SUM(E286)</f>
        <v>0</v>
      </c>
      <c r="F285" s="47">
        <f t="shared" si="50"/>
        <v>0</v>
      </c>
      <c r="G285" s="64">
        <f>SUM(G286)</f>
        <v>12500</v>
      </c>
      <c r="H285" s="64">
        <f t="shared" si="60"/>
        <v>1659.0351051828256</v>
      </c>
      <c r="I285" s="64">
        <f>SUM(I286)</f>
        <v>3637</v>
      </c>
      <c r="J285" s="64">
        <f>SUM(J286)</f>
        <v>1660</v>
      </c>
      <c r="K285" s="65">
        <v>0</v>
      </c>
    </row>
    <row r="286" spans="1:11" ht="15.75" customHeight="1">
      <c r="A286" s="106">
        <v>32</v>
      </c>
      <c r="B286" s="107"/>
      <c r="C286" s="108"/>
      <c r="D286" s="69" t="s">
        <v>36</v>
      </c>
      <c r="E286" s="47">
        <v>0</v>
      </c>
      <c r="F286" s="47">
        <f t="shared" si="50"/>
        <v>0</v>
      </c>
      <c r="G286" s="64">
        <v>12500</v>
      </c>
      <c r="H286" s="64">
        <f t="shared" si="60"/>
        <v>1659.0351051828256</v>
      </c>
      <c r="I286" s="64">
        <v>3637</v>
      </c>
      <c r="J286" s="64">
        <v>1660</v>
      </c>
      <c r="K286" s="65">
        <v>0</v>
      </c>
    </row>
    <row r="287" spans="1:11" ht="15.75" customHeight="1">
      <c r="A287" s="100" t="s">
        <v>158</v>
      </c>
      <c r="B287" s="101"/>
      <c r="C287" s="102"/>
      <c r="D287" s="18" t="s">
        <v>78</v>
      </c>
      <c r="E287" s="47">
        <f>SUM(E288)</f>
        <v>0</v>
      </c>
      <c r="F287" s="47">
        <f t="shared" si="50"/>
        <v>0</v>
      </c>
      <c r="G287" s="64">
        <f>SUM(G288)</f>
        <v>21700</v>
      </c>
      <c r="H287" s="64">
        <f t="shared" si="60"/>
        <v>2880.084942597385</v>
      </c>
      <c r="I287" s="64">
        <f>SUM(I288)</f>
        <v>3318</v>
      </c>
      <c r="J287" s="64">
        <f>SUM(J288)</f>
        <v>1889</v>
      </c>
      <c r="K287" s="65">
        <v>0</v>
      </c>
    </row>
    <row r="288" spans="1:11" ht="15.75" customHeight="1">
      <c r="A288" s="103">
        <v>3</v>
      </c>
      <c r="B288" s="104"/>
      <c r="C288" s="105"/>
      <c r="D288" s="69" t="s">
        <v>23</v>
      </c>
      <c r="E288" s="47">
        <f>SUM(E289)</f>
        <v>0</v>
      </c>
      <c r="F288" s="47">
        <f t="shared" si="50"/>
        <v>0</v>
      </c>
      <c r="G288" s="64">
        <f>SUM(G289)</f>
        <v>21700</v>
      </c>
      <c r="H288" s="64">
        <f t="shared" si="60"/>
        <v>2880.084942597385</v>
      </c>
      <c r="I288" s="64">
        <f>SUM(I289)</f>
        <v>3318</v>
      </c>
      <c r="J288" s="64">
        <f>SUM(J289)</f>
        <v>1889</v>
      </c>
      <c r="K288" s="65">
        <v>0</v>
      </c>
    </row>
    <row r="289" spans="1:11" ht="15.75" customHeight="1">
      <c r="A289" s="106">
        <v>32</v>
      </c>
      <c r="B289" s="107"/>
      <c r="C289" s="108"/>
      <c r="D289" s="69" t="s">
        <v>36</v>
      </c>
      <c r="E289" s="47">
        <v>0</v>
      </c>
      <c r="F289" s="47">
        <f t="shared" si="50"/>
        <v>0</v>
      </c>
      <c r="G289" s="64">
        <v>21700</v>
      </c>
      <c r="H289" s="64">
        <f t="shared" si="60"/>
        <v>2880.084942597385</v>
      </c>
      <c r="I289" s="64">
        <v>3318</v>
      </c>
      <c r="J289" s="64">
        <v>1889</v>
      </c>
      <c r="K289" s="65">
        <v>0</v>
      </c>
    </row>
    <row r="290" spans="1:11" s="58" customFormat="1" ht="38.25" customHeight="1">
      <c r="A290" s="109" t="s">
        <v>183</v>
      </c>
      <c r="B290" s="110"/>
      <c r="C290" s="111"/>
      <c r="D290" s="28" t="s">
        <v>262</v>
      </c>
      <c r="E290" s="66">
        <f>SUM(E291)</f>
        <v>3487.43</v>
      </c>
      <c r="F290" s="66">
        <f t="shared" si="50"/>
        <v>462.8615037494193</v>
      </c>
      <c r="G290" s="67">
        <f>SUM(G291)</f>
        <v>14500</v>
      </c>
      <c r="H290" s="67">
        <f t="shared" si="60"/>
        <v>1924.4807220120776</v>
      </c>
      <c r="I290" s="67">
        <v>0</v>
      </c>
      <c r="J290" s="67">
        <f>SUM(J291)</f>
        <v>796</v>
      </c>
      <c r="K290" s="68">
        <f>SUM(K291)</f>
        <v>730</v>
      </c>
    </row>
    <row r="291" spans="1:11" s="58" customFormat="1" ht="38.25" customHeight="1">
      <c r="A291" s="109" t="s">
        <v>235</v>
      </c>
      <c r="B291" s="110"/>
      <c r="C291" s="111"/>
      <c r="D291" s="28" t="s">
        <v>262</v>
      </c>
      <c r="E291" s="66">
        <f>SUM(E292)</f>
        <v>3487.43</v>
      </c>
      <c r="F291" s="66">
        <f t="shared" si="50"/>
        <v>462.8615037494193</v>
      </c>
      <c r="G291" s="67">
        <f>SUM(G292,G295)</f>
        <v>14500</v>
      </c>
      <c r="H291" s="67">
        <f t="shared" si="60"/>
        <v>1924.4807220120776</v>
      </c>
      <c r="I291" s="67">
        <v>0</v>
      </c>
      <c r="J291" s="67">
        <f>SUM(J292,J295)</f>
        <v>796</v>
      </c>
      <c r="K291" s="68">
        <f>SUM(K292,K295)</f>
        <v>730</v>
      </c>
    </row>
    <row r="292" spans="1:11" ht="15.75" customHeight="1">
      <c r="A292" s="100" t="s">
        <v>157</v>
      </c>
      <c r="B292" s="101"/>
      <c r="C292" s="102"/>
      <c r="D292" s="18" t="s">
        <v>88</v>
      </c>
      <c r="E292" s="47">
        <f>SUM(E293)</f>
        <v>3487.43</v>
      </c>
      <c r="F292" s="47">
        <f t="shared" si="50"/>
        <v>462.8615037494193</v>
      </c>
      <c r="G292" s="64">
        <f>SUM(G293)</f>
        <v>6000</v>
      </c>
      <c r="H292" s="64">
        <f t="shared" si="60"/>
        <v>796.3368504877562</v>
      </c>
      <c r="I292" s="64">
        <v>0</v>
      </c>
      <c r="J292" s="64">
        <f>SUM(J293)</f>
        <v>796</v>
      </c>
      <c r="K292" s="65">
        <f>SUM(K293)</f>
        <v>398</v>
      </c>
    </row>
    <row r="293" spans="1:11" ht="15.75" customHeight="1">
      <c r="A293" s="103">
        <v>3</v>
      </c>
      <c r="B293" s="104"/>
      <c r="C293" s="105"/>
      <c r="D293" s="69" t="s">
        <v>23</v>
      </c>
      <c r="E293" s="47">
        <f>SUM(E294)</f>
        <v>3487.43</v>
      </c>
      <c r="F293" s="47">
        <f t="shared" si="50"/>
        <v>462.8615037494193</v>
      </c>
      <c r="G293" s="64">
        <f>SUM(G294)</f>
        <v>6000</v>
      </c>
      <c r="H293" s="64">
        <f t="shared" si="60"/>
        <v>796.3368504877562</v>
      </c>
      <c r="I293" s="64">
        <v>0</v>
      </c>
      <c r="J293" s="64">
        <f>SUM(J294)</f>
        <v>796</v>
      </c>
      <c r="K293" s="65">
        <f>SUM(K294)</f>
        <v>398</v>
      </c>
    </row>
    <row r="294" spans="1:11" ht="15.75" customHeight="1">
      <c r="A294" s="106">
        <v>32</v>
      </c>
      <c r="B294" s="107"/>
      <c r="C294" s="108"/>
      <c r="D294" s="69" t="s">
        <v>36</v>
      </c>
      <c r="E294" s="47">
        <v>3487.43</v>
      </c>
      <c r="F294" s="47">
        <f t="shared" si="50"/>
        <v>462.8615037494193</v>
      </c>
      <c r="G294" s="64">
        <v>6000</v>
      </c>
      <c r="H294" s="64">
        <f t="shared" si="60"/>
        <v>796.3368504877562</v>
      </c>
      <c r="I294" s="64">
        <v>0</v>
      </c>
      <c r="J294" s="64">
        <v>796</v>
      </c>
      <c r="K294" s="65">
        <v>398</v>
      </c>
    </row>
    <row r="295" spans="1:11" ht="15.75" customHeight="1">
      <c r="A295" s="100" t="s">
        <v>158</v>
      </c>
      <c r="B295" s="101"/>
      <c r="C295" s="102"/>
      <c r="D295" s="18" t="s">
        <v>78</v>
      </c>
      <c r="E295" s="47">
        <f aca="true" t="shared" si="61" ref="E295:G296">SUM(E296)</f>
        <v>0</v>
      </c>
      <c r="F295" s="47">
        <f t="shared" si="61"/>
        <v>0</v>
      </c>
      <c r="G295" s="64">
        <f t="shared" si="61"/>
        <v>8500</v>
      </c>
      <c r="H295" s="64">
        <f t="shared" si="60"/>
        <v>1128.1438715243214</v>
      </c>
      <c r="I295" s="64">
        <v>0</v>
      </c>
      <c r="J295" s="64">
        <f>SUM(J296)</f>
        <v>0</v>
      </c>
      <c r="K295" s="65">
        <f>SUM(K296)</f>
        <v>332</v>
      </c>
    </row>
    <row r="296" spans="1:11" ht="15.75" customHeight="1">
      <c r="A296" s="103">
        <v>3</v>
      </c>
      <c r="B296" s="104"/>
      <c r="C296" s="105"/>
      <c r="D296" s="69" t="s">
        <v>23</v>
      </c>
      <c r="E296" s="47">
        <f t="shared" si="61"/>
        <v>0</v>
      </c>
      <c r="F296" s="47">
        <f t="shared" si="61"/>
        <v>0</v>
      </c>
      <c r="G296" s="64">
        <f t="shared" si="61"/>
        <v>8500</v>
      </c>
      <c r="H296" s="64">
        <f t="shared" si="60"/>
        <v>1128.1438715243214</v>
      </c>
      <c r="I296" s="64">
        <v>0</v>
      </c>
      <c r="J296" s="64">
        <f>SUM(J297)</f>
        <v>0</v>
      </c>
      <c r="K296" s="65">
        <f>SUM(K297)</f>
        <v>332</v>
      </c>
    </row>
    <row r="297" spans="1:11" ht="15.75" customHeight="1">
      <c r="A297" s="106">
        <v>32</v>
      </c>
      <c r="B297" s="107"/>
      <c r="C297" s="108"/>
      <c r="D297" s="69" t="s">
        <v>36</v>
      </c>
      <c r="E297" s="47">
        <v>0</v>
      </c>
      <c r="F297" s="47">
        <v>0</v>
      </c>
      <c r="G297" s="64">
        <v>8500</v>
      </c>
      <c r="H297" s="64">
        <f t="shared" si="60"/>
        <v>1128.1438715243214</v>
      </c>
      <c r="I297" s="64">
        <v>0</v>
      </c>
      <c r="J297" s="64">
        <v>0</v>
      </c>
      <c r="K297" s="65">
        <v>332</v>
      </c>
    </row>
    <row r="298" spans="1:11" s="58" customFormat="1" ht="15.75" customHeight="1">
      <c r="A298" s="109" t="s">
        <v>183</v>
      </c>
      <c r="B298" s="110"/>
      <c r="C298" s="111"/>
      <c r="D298" s="28" t="s">
        <v>236</v>
      </c>
      <c r="E298" s="66">
        <f>SUM(E299)</f>
        <v>0</v>
      </c>
      <c r="F298" s="66">
        <f t="shared" si="50"/>
        <v>0</v>
      </c>
      <c r="G298" s="67">
        <f>SUM(G299)</f>
        <v>0</v>
      </c>
      <c r="H298" s="67">
        <f t="shared" si="60"/>
        <v>0</v>
      </c>
      <c r="I298" s="67">
        <f>SUM(I299)</f>
        <v>3849</v>
      </c>
      <c r="J298" s="67">
        <v>0</v>
      </c>
      <c r="K298" s="68">
        <v>0</v>
      </c>
    </row>
    <row r="299" spans="1:11" s="58" customFormat="1" ht="15.75" customHeight="1">
      <c r="A299" s="109" t="s">
        <v>235</v>
      </c>
      <c r="B299" s="110"/>
      <c r="C299" s="111"/>
      <c r="D299" s="28" t="s">
        <v>236</v>
      </c>
      <c r="E299" s="66">
        <f>SUM(E300,E303)</f>
        <v>0</v>
      </c>
      <c r="F299" s="66">
        <f aca="true" t="shared" si="62" ref="F299:F378">(E299/7.5345)</f>
        <v>0</v>
      </c>
      <c r="G299" s="67">
        <f>SUM(G300,G303)</f>
        <v>0</v>
      </c>
      <c r="H299" s="67">
        <f t="shared" si="60"/>
        <v>0</v>
      </c>
      <c r="I299" s="67">
        <f>SUM(I300,I303)</f>
        <v>3849</v>
      </c>
      <c r="J299" s="67">
        <v>0</v>
      </c>
      <c r="K299" s="68">
        <v>0</v>
      </c>
    </row>
    <row r="300" spans="1:11" ht="15.75" customHeight="1">
      <c r="A300" s="100" t="s">
        <v>157</v>
      </c>
      <c r="B300" s="101"/>
      <c r="C300" s="102"/>
      <c r="D300" s="18" t="s">
        <v>88</v>
      </c>
      <c r="E300" s="47">
        <f>SUM(E301)</f>
        <v>0</v>
      </c>
      <c r="F300" s="47">
        <f t="shared" si="62"/>
        <v>0</v>
      </c>
      <c r="G300" s="64">
        <f>SUM(G301)</f>
        <v>0</v>
      </c>
      <c r="H300" s="64">
        <f t="shared" si="60"/>
        <v>0</v>
      </c>
      <c r="I300" s="64">
        <f>SUM(I301)</f>
        <v>1858</v>
      </c>
      <c r="J300" s="64">
        <v>0</v>
      </c>
      <c r="K300" s="65">
        <v>0</v>
      </c>
    </row>
    <row r="301" spans="1:11" ht="15.75" customHeight="1">
      <c r="A301" s="103">
        <v>3</v>
      </c>
      <c r="B301" s="104"/>
      <c r="C301" s="105"/>
      <c r="D301" s="69" t="s">
        <v>23</v>
      </c>
      <c r="E301" s="47">
        <f>SUM(E302)</f>
        <v>0</v>
      </c>
      <c r="F301" s="47">
        <f t="shared" si="62"/>
        <v>0</v>
      </c>
      <c r="G301" s="64">
        <f>SUM(G302)</f>
        <v>0</v>
      </c>
      <c r="H301" s="64">
        <f t="shared" si="60"/>
        <v>0</v>
      </c>
      <c r="I301" s="64">
        <f>SUM(I302)</f>
        <v>1858</v>
      </c>
      <c r="J301" s="64">
        <v>0</v>
      </c>
      <c r="K301" s="65">
        <v>0</v>
      </c>
    </row>
    <row r="302" spans="1:11" ht="15.75" customHeight="1">
      <c r="A302" s="106">
        <v>32</v>
      </c>
      <c r="B302" s="107"/>
      <c r="C302" s="108"/>
      <c r="D302" s="69" t="s">
        <v>36</v>
      </c>
      <c r="E302" s="47">
        <v>0</v>
      </c>
      <c r="F302" s="47">
        <f t="shared" si="62"/>
        <v>0</v>
      </c>
      <c r="G302" s="64">
        <v>0</v>
      </c>
      <c r="H302" s="64">
        <f t="shared" si="60"/>
        <v>0</v>
      </c>
      <c r="I302" s="64">
        <v>1858</v>
      </c>
      <c r="J302" s="64">
        <v>0</v>
      </c>
      <c r="K302" s="65">
        <v>0</v>
      </c>
    </row>
    <row r="303" spans="1:11" ht="15.75" customHeight="1">
      <c r="A303" s="100" t="s">
        <v>158</v>
      </c>
      <c r="B303" s="101"/>
      <c r="C303" s="102"/>
      <c r="D303" s="18" t="s">
        <v>78</v>
      </c>
      <c r="E303" s="47">
        <f>SUM(E304)</f>
        <v>0</v>
      </c>
      <c r="F303" s="47">
        <f t="shared" si="62"/>
        <v>0</v>
      </c>
      <c r="G303" s="64">
        <f>SUM(G304)</f>
        <v>0</v>
      </c>
      <c r="H303" s="64">
        <f t="shared" si="60"/>
        <v>0</v>
      </c>
      <c r="I303" s="64">
        <f>SUM(I304)</f>
        <v>1991</v>
      </c>
      <c r="J303" s="64">
        <v>0</v>
      </c>
      <c r="K303" s="65">
        <v>0</v>
      </c>
    </row>
    <row r="304" spans="1:11" ht="15.75" customHeight="1">
      <c r="A304" s="103">
        <v>3</v>
      </c>
      <c r="B304" s="104"/>
      <c r="C304" s="105"/>
      <c r="D304" s="69" t="s">
        <v>23</v>
      </c>
      <c r="E304" s="47">
        <f>SUM(E305)</f>
        <v>0</v>
      </c>
      <c r="F304" s="47">
        <f t="shared" si="62"/>
        <v>0</v>
      </c>
      <c r="G304" s="64">
        <f>SUM(G305)</f>
        <v>0</v>
      </c>
      <c r="H304" s="64">
        <f t="shared" si="60"/>
        <v>0</v>
      </c>
      <c r="I304" s="64">
        <f>SUM(I305)</f>
        <v>1991</v>
      </c>
      <c r="J304" s="64">
        <v>0</v>
      </c>
      <c r="K304" s="65">
        <v>0</v>
      </c>
    </row>
    <row r="305" spans="1:11" ht="15.75" customHeight="1">
      <c r="A305" s="106">
        <v>32</v>
      </c>
      <c r="B305" s="107"/>
      <c r="C305" s="108"/>
      <c r="D305" s="69" t="s">
        <v>36</v>
      </c>
      <c r="E305" s="47">
        <v>0</v>
      </c>
      <c r="F305" s="47">
        <f t="shared" si="62"/>
        <v>0</v>
      </c>
      <c r="G305" s="64">
        <v>0</v>
      </c>
      <c r="H305" s="64">
        <f t="shared" si="60"/>
        <v>0</v>
      </c>
      <c r="I305" s="64">
        <v>1991</v>
      </c>
      <c r="J305" s="64">
        <v>0</v>
      </c>
      <c r="K305" s="65">
        <v>0</v>
      </c>
    </row>
    <row r="306" spans="1:11" s="58" customFormat="1" ht="15.75" customHeight="1">
      <c r="A306" s="109" t="s">
        <v>186</v>
      </c>
      <c r="B306" s="110"/>
      <c r="C306" s="111"/>
      <c r="D306" s="28" t="s">
        <v>238</v>
      </c>
      <c r="E306" s="66">
        <f>SUM(E307)</f>
        <v>16304.66</v>
      </c>
      <c r="F306" s="66">
        <f t="shared" si="62"/>
        <v>2164.0002654456166</v>
      </c>
      <c r="G306" s="67">
        <f>SUM(G307)</f>
        <v>26300</v>
      </c>
      <c r="H306" s="67">
        <f t="shared" si="60"/>
        <v>3490.609861304665</v>
      </c>
      <c r="I306" s="67">
        <f>SUM(I307)</f>
        <v>3730</v>
      </c>
      <c r="J306" s="67">
        <f>SUM(J307)</f>
        <v>3491</v>
      </c>
      <c r="K306" s="68">
        <f>SUM(K307)</f>
        <v>3730</v>
      </c>
    </row>
    <row r="307" spans="1:11" s="58" customFormat="1" ht="15.75" customHeight="1">
      <c r="A307" s="109" t="s">
        <v>237</v>
      </c>
      <c r="B307" s="110"/>
      <c r="C307" s="111"/>
      <c r="D307" s="28" t="s">
        <v>238</v>
      </c>
      <c r="E307" s="66">
        <f>SUM(E308,E311,E314)</f>
        <v>16304.66</v>
      </c>
      <c r="F307" s="66">
        <f t="shared" si="62"/>
        <v>2164.0002654456166</v>
      </c>
      <c r="G307" s="67">
        <f>SUM(G308,G311,G314)</f>
        <v>26300</v>
      </c>
      <c r="H307" s="67">
        <f t="shared" si="60"/>
        <v>3490.609861304665</v>
      </c>
      <c r="I307" s="67">
        <f>SUM(I308,I311,I314)</f>
        <v>3730</v>
      </c>
      <c r="J307" s="67">
        <f>SUM(J308,J311,J314)</f>
        <v>3491</v>
      </c>
      <c r="K307" s="68">
        <f>SUM(K308,K311,K314)</f>
        <v>3730</v>
      </c>
    </row>
    <row r="308" spans="1:11" ht="15.75" customHeight="1">
      <c r="A308" s="100" t="s">
        <v>157</v>
      </c>
      <c r="B308" s="101"/>
      <c r="C308" s="102"/>
      <c r="D308" s="18" t="s">
        <v>88</v>
      </c>
      <c r="E308" s="47">
        <f>SUM(E309)</f>
        <v>8304.66</v>
      </c>
      <c r="F308" s="47">
        <f t="shared" si="62"/>
        <v>1102.2177981286084</v>
      </c>
      <c r="G308" s="64">
        <f>SUM(G309)</f>
        <v>10700</v>
      </c>
      <c r="H308" s="64">
        <f t="shared" si="60"/>
        <v>1420.1340500364986</v>
      </c>
      <c r="I308" s="64">
        <f aca="true" t="shared" si="63" ref="I308:K309">SUM(I309)</f>
        <v>1301</v>
      </c>
      <c r="J308" s="64">
        <f t="shared" si="63"/>
        <v>1420</v>
      </c>
      <c r="K308" s="65">
        <f t="shared" si="63"/>
        <v>1301</v>
      </c>
    </row>
    <row r="309" spans="1:11" ht="15.75" customHeight="1">
      <c r="A309" s="103">
        <v>3</v>
      </c>
      <c r="B309" s="104"/>
      <c r="C309" s="105"/>
      <c r="D309" s="69" t="s">
        <v>23</v>
      </c>
      <c r="E309" s="47">
        <f>SUM(E310)</f>
        <v>8304.66</v>
      </c>
      <c r="F309" s="47">
        <f t="shared" si="62"/>
        <v>1102.2177981286084</v>
      </c>
      <c r="G309" s="64">
        <f>SUM(G310)</f>
        <v>10700</v>
      </c>
      <c r="H309" s="64">
        <f t="shared" si="60"/>
        <v>1420.1340500364986</v>
      </c>
      <c r="I309" s="64">
        <f t="shared" si="63"/>
        <v>1301</v>
      </c>
      <c r="J309" s="64">
        <f t="shared" si="63"/>
        <v>1420</v>
      </c>
      <c r="K309" s="65">
        <f t="shared" si="63"/>
        <v>1301</v>
      </c>
    </row>
    <row r="310" spans="1:11" ht="15.75" customHeight="1">
      <c r="A310" s="106">
        <v>32</v>
      </c>
      <c r="B310" s="107"/>
      <c r="C310" s="108"/>
      <c r="D310" s="69" t="s">
        <v>36</v>
      </c>
      <c r="E310" s="47">
        <v>8304.66</v>
      </c>
      <c r="F310" s="47">
        <f t="shared" si="62"/>
        <v>1102.2177981286084</v>
      </c>
      <c r="G310" s="64">
        <v>10700</v>
      </c>
      <c r="H310" s="64">
        <f t="shared" si="60"/>
        <v>1420.1340500364986</v>
      </c>
      <c r="I310" s="64">
        <v>1301</v>
      </c>
      <c r="J310" s="64">
        <v>1420</v>
      </c>
      <c r="K310" s="65">
        <v>1301</v>
      </c>
    </row>
    <row r="311" spans="1:11" ht="15.75" customHeight="1">
      <c r="A311" s="100" t="s">
        <v>158</v>
      </c>
      <c r="B311" s="101"/>
      <c r="C311" s="102"/>
      <c r="D311" s="18" t="s">
        <v>78</v>
      </c>
      <c r="E311" s="47">
        <f>SUM(E312)</f>
        <v>4000</v>
      </c>
      <c r="F311" s="47">
        <f t="shared" si="62"/>
        <v>530.8912336585042</v>
      </c>
      <c r="G311" s="64">
        <f>SUM(G312)</f>
        <v>11600</v>
      </c>
      <c r="H311" s="64">
        <f t="shared" si="60"/>
        <v>1539.5845776096621</v>
      </c>
      <c r="I311" s="64">
        <f aca="true" t="shared" si="64" ref="I311:K312">SUM(I312)</f>
        <v>2429</v>
      </c>
      <c r="J311" s="64">
        <f t="shared" si="64"/>
        <v>2071</v>
      </c>
      <c r="K311" s="65">
        <f t="shared" si="64"/>
        <v>2429</v>
      </c>
    </row>
    <row r="312" spans="1:11" ht="15.75" customHeight="1">
      <c r="A312" s="103">
        <v>3</v>
      </c>
      <c r="B312" s="104"/>
      <c r="C312" s="105"/>
      <c r="D312" s="69" t="s">
        <v>23</v>
      </c>
      <c r="E312" s="47">
        <f>SUM(E313)</f>
        <v>4000</v>
      </c>
      <c r="F312" s="47">
        <f t="shared" si="62"/>
        <v>530.8912336585042</v>
      </c>
      <c r="G312" s="64">
        <f>SUM(G313)</f>
        <v>11600</v>
      </c>
      <c r="H312" s="64">
        <f t="shared" si="60"/>
        <v>1539.5845776096621</v>
      </c>
      <c r="I312" s="64">
        <f t="shared" si="64"/>
        <v>2429</v>
      </c>
      <c r="J312" s="64">
        <f t="shared" si="64"/>
        <v>2071</v>
      </c>
      <c r="K312" s="65">
        <f t="shared" si="64"/>
        <v>2429</v>
      </c>
    </row>
    <row r="313" spans="1:11" ht="15.75" customHeight="1">
      <c r="A313" s="106">
        <v>32</v>
      </c>
      <c r="B313" s="107"/>
      <c r="C313" s="108"/>
      <c r="D313" s="69" t="s">
        <v>36</v>
      </c>
      <c r="E313" s="47">
        <v>4000</v>
      </c>
      <c r="F313" s="47">
        <f t="shared" si="62"/>
        <v>530.8912336585042</v>
      </c>
      <c r="G313" s="64">
        <v>11600</v>
      </c>
      <c r="H313" s="64">
        <f t="shared" si="60"/>
        <v>1539.5845776096621</v>
      </c>
      <c r="I313" s="64">
        <v>2429</v>
      </c>
      <c r="J313" s="64">
        <v>2071</v>
      </c>
      <c r="K313" s="65">
        <v>2429</v>
      </c>
    </row>
    <row r="314" spans="1:11" ht="15.75" customHeight="1">
      <c r="A314" s="100" t="s">
        <v>252</v>
      </c>
      <c r="B314" s="101"/>
      <c r="C314" s="102"/>
      <c r="D314" s="18" t="s">
        <v>79</v>
      </c>
      <c r="E314" s="47">
        <f>SUM(E315)</f>
        <v>4000</v>
      </c>
      <c r="F314" s="47">
        <f t="shared" si="62"/>
        <v>530.8912336585042</v>
      </c>
      <c r="G314" s="64">
        <f>SUM(G315)</f>
        <v>4000</v>
      </c>
      <c r="H314" s="64">
        <f t="shared" si="60"/>
        <v>530.8912336585042</v>
      </c>
      <c r="I314" s="64">
        <v>0</v>
      </c>
      <c r="J314" s="64">
        <f>SUM(J315)</f>
        <v>0</v>
      </c>
      <c r="K314" s="65">
        <f>SUM(K315)</f>
        <v>0</v>
      </c>
    </row>
    <row r="315" spans="1:11" ht="15.75" customHeight="1">
      <c r="A315" s="60">
        <v>4</v>
      </c>
      <c r="B315" s="61"/>
      <c r="C315" s="62"/>
      <c r="D315" s="25" t="s">
        <v>25</v>
      </c>
      <c r="E315" s="66">
        <f>SUM(E316)</f>
        <v>4000</v>
      </c>
      <c r="F315" s="66">
        <f t="shared" si="62"/>
        <v>530.8912336585042</v>
      </c>
      <c r="G315" s="67">
        <f>SUM(G316)</f>
        <v>4000</v>
      </c>
      <c r="H315" s="67">
        <f t="shared" si="60"/>
        <v>530.8912336585042</v>
      </c>
      <c r="I315" s="67">
        <v>0</v>
      </c>
      <c r="J315" s="67">
        <f>SUM(J316)</f>
        <v>0</v>
      </c>
      <c r="K315" s="68">
        <f>SUM(K316)</f>
        <v>0</v>
      </c>
    </row>
    <row r="316" spans="1:11" ht="27" customHeight="1">
      <c r="A316" s="60">
        <v>42</v>
      </c>
      <c r="B316" s="61"/>
      <c r="C316" s="62"/>
      <c r="D316" s="26" t="s">
        <v>55</v>
      </c>
      <c r="E316" s="47">
        <v>4000</v>
      </c>
      <c r="F316" s="47">
        <f t="shared" si="62"/>
        <v>530.8912336585042</v>
      </c>
      <c r="G316" s="64">
        <v>4000</v>
      </c>
      <c r="H316" s="64">
        <f t="shared" si="60"/>
        <v>530.8912336585042</v>
      </c>
      <c r="I316" s="64">
        <v>0</v>
      </c>
      <c r="J316" s="64">
        <v>0</v>
      </c>
      <c r="K316" s="65">
        <v>0</v>
      </c>
    </row>
    <row r="317" spans="1:11" s="58" customFormat="1" ht="27" customHeight="1">
      <c r="A317" s="109" t="s">
        <v>189</v>
      </c>
      <c r="B317" s="110"/>
      <c r="C317" s="111"/>
      <c r="D317" s="63" t="s">
        <v>271</v>
      </c>
      <c r="E317" s="66">
        <f>SUM(E318)</f>
        <v>0</v>
      </c>
      <c r="F317" s="66">
        <f>SUM(F318)</f>
        <v>0</v>
      </c>
      <c r="G317" s="67">
        <f>SUM(G318)</f>
        <v>20000</v>
      </c>
      <c r="H317" s="67">
        <f t="shared" si="60"/>
        <v>2654.456168292521</v>
      </c>
      <c r="I317" s="67">
        <v>0</v>
      </c>
      <c r="J317" s="67">
        <f>SUM(J318)</f>
        <v>2654</v>
      </c>
      <c r="K317" s="68">
        <f>SUM(K318)</f>
        <v>1654</v>
      </c>
    </row>
    <row r="318" spans="1:11" s="58" customFormat="1" ht="27" customHeight="1">
      <c r="A318" s="109" t="s">
        <v>239</v>
      </c>
      <c r="B318" s="110"/>
      <c r="C318" s="111"/>
      <c r="D318" s="63" t="s">
        <v>271</v>
      </c>
      <c r="E318" s="66">
        <f>SUM(E319,E322)</f>
        <v>0</v>
      </c>
      <c r="F318" s="66">
        <f>SUM(F319,F322)</f>
        <v>0</v>
      </c>
      <c r="G318" s="67">
        <f>SUM(G319,G322)</f>
        <v>20000</v>
      </c>
      <c r="H318" s="67">
        <f t="shared" si="60"/>
        <v>2654.456168292521</v>
      </c>
      <c r="I318" s="67">
        <v>0</v>
      </c>
      <c r="J318" s="67">
        <f>SUM(J319,J322)</f>
        <v>2654</v>
      </c>
      <c r="K318" s="68">
        <f>SUM(K319,K322)</f>
        <v>1654</v>
      </c>
    </row>
    <row r="319" spans="1:11" ht="15.75" customHeight="1">
      <c r="A319" s="100" t="s">
        <v>157</v>
      </c>
      <c r="B319" s="101"/>
      <c r="C319" s="102"/>
      <c r="D319" s="18" t="s">
        <v>88</v>
      </c>
      <c r="E319" s="47">
        <f aca="true" t="shared" si="65" ref="E319:G320">SUM(E320)</f>
        <v>0</v>
      </c>
      <c r="F319" s="47">
        <f t="shared" si="65"/>
        <v>0</v>
      </c>
      <c r="G319" s="64">
        <f t="shared" si="65"/>
        <v>10000</v>
      </c>
      <c r="H319" s="64">
        <f t="shared" si="60"/>
        <v>1327.2280841462605</v>
      </c>
      <c r="I319" s="64">
        <v>0</v>
      </c>
      <c r="J319" s="64">
        <f>SUM(J320)</f>
        <v>1327</v>
      </c>
      <c r="K319" s="65">
        <f>SUM(K320)</f>
        <v>327</v>
      </c>
    </row>
    <row r="320" spans="1:11" ht="15.75" customHeight="1">
      <c r="A320" s="103">
        <v>3</v>
      </c>
      <c r="B320" s="104"/>
      <c r="C320" s="105"/>
      <c r="D320" s="69" t="s">
        <v>23</v>
      </c>
      <c r="E320" s="47">
        <f t="shared" si="65"/>
        <v>0</v>
      </c>
      <c r="F320" s="47">
        <f t="shared" si="65"/>
        <v>0</v>
      </c>
      <c r="G320" s="64">
        <f t="shared" si="65"/>
        <v>10000</v>
      </c>
      <c r="H320" s="64">
        <f t="shared" si="60"/>
        <v>1327.2280841462605</v>
      </c>
      <c r="I320" s="64">
        <v>0</v>
      </c>
      <c r="J320" s="64">
        <f>SUM(J321)</f>
        <v>1327</v>
      </c>
      <c r="K320" s="65">
        <f>SUM(K321)</f>
        <v>327</v>
      </c>
    </row>
    <row r="321" spans="1:11" ht="15" customHeight="1">
      <c r="A321" s="106">
        <v>32</v>
      </c>
      <c r="B321" s="107"/>
      <c r="C321" s="108"/>
      <c r="D321" s="69" t="s">
        <v>36</v>
      </c>
      <c r="E321" s="47">
        <v>0</v>
      </c>
      <c r="F321" s="47">
        <v>0</v>
      </c>
      <c r="G321" s="64">
        <v>10000</v>
      </c>
      <c r="H321" s="64">
        <f t="shared" si="60"/>
        <v>1327.2280841462605</v>
      </c>
      <c r="I321" s="64">
        <v>0</v>
      </c>
      <c r="J321" s="64">
        <v>1327</v>
      </c>
      <c r="K321" s="65">
        <v>327</v>
      </c>
    </row>
    <row r="322" spans="1:11" ht="15" customHeight="1">
      <c r="A322" s="100" t="s">
        <v>158</v>
      </c>
      <c r="B322" s="101"/>
      <c r="C322" s="102"/>
      <c r="D322" s="18" t="s">
        <v>78</v>
      </c>
      <c r="E322" s="47">
        <f aca="true" t="shared" si="66" ref="E322:G323">SUM(E323)</f>
        <v>0</v>
      </c>
      <c r="F322" s="47">
        <f t="shared" si="66"/>
        <v>0</v>
      </c>
      <c r="G322" s="64">
        <f t="shared" si="66"/>
        <v>10000</v>
      </c>
      <c r="H322" s="64">
        <f t="shared" si="60"/>
        <v>1327.2280841462605</v>
      </c>
      <c r="I322" s="64">
        <v>0</v>
      </c>
      <c r="J322" s="64">
        <f>SUM(J323)</f>
        <v>1327</v>
      </c>
      <c r="K322" s="65">
        <f>SUM(K323)</f>
        <v>1327</v>
      </c>
    </row>
    <row r="323" spans="1:11" ht="16.5" customHeight="1">
      <c r="A323" s="103">
        <v>3</v>
      </c>
      <c r="B323" s="104"/>
      <c r="C323" s="105"/>
      <c r="D323" s="69" t="s">
        <v>23</v>
      </c>
      <c r="E323" s="47">
        <f t="shared" si="66"/>
        <v>0</v>
      </c>
      <c r="F323" s="47">
        <f t="shared" si="66"/>
        <v>0</v>
      </c>
      <c r="G323" s="64">
        <f t="shared" si="66"/>
        <v>10000</v>
      </c>
      <c r="H323" s="64">
        <f t="shared" si="60"/>
        <v>1327.2280841462605</v>
      </c>
      <c r="I323" s="64">
        <v>0</v>
      </c>
      <c r="J323" s="64">
        <f>SUM(J324)</f>
        <v>1327</v>
      </c>
      <c r="K323" s="65">
        <f>SUM(K324)</f>
        <v>1327</v>
      </c>
    </row>
    <row r="324" spans="1:11" ht="15" customHeight="1">
      <c r="A324" s="106">
        <v>32</v>
      </c>
      <c r="B324" s="107"/>
      <c r="C324" s="108"/>
      <c r="D324" s="69" t="s">
        <v>36</v>
      </c>
      <c r="E324" s="47">
        <v>0</v>
      </c>
      <c r="F324" s="47">
        <v>0</v>
      </c>
      <c r="G324" s="64">
        <v>10000</v>
      </c>
      <c r="H324" s="64">
        <f t="shared" si="60"/>
        <v>1327.2280841462605</v>
      </c>
      <c r="I324" s="64">
        <v>0</v>
      </c>
      <c r="J324" s="64">
        <v>1327</v>
      </c>
      <c r="K324" s="65">
        <v>1327</v>
      </c>
    </row>
    <row r="325" spans="1:11" s="58" customFormat="1" ht="27" customHeight="1">
      <c r="A325" s="109" t="s">
        <v>189</v>
      </c>
      <c r="B325" s="110"/>
      <c r="C325" s="111"/>
      <c r="D325" s="28" t="s">
        <v>240</v>
      </c>
      <c r="E325" s="66">
        <f>SUM(E326)</f>
        <v>0</v>
      </c>
      <c r="F325" s="66">
        <f t="shared" si="62"/>
        <v>0</v>
      </c>
      <c r="G325" s="67">
        <f>SUM(G326)</f>
        <v>0</v>
      </c>
      <c r="H325" s="67">
        <f t="shared" si="60"/>
        <v>0</v>
      </c>
      <c r="I325" s="67">
        <f>SUM(I326)</f>
        <v>4114</v>
      </c>
      <c r="J325" s="67">
        <v>0</v>
      </c>
      <c r="K325" s="68">
        <v>0</v>
      </c>
    </row>
    <row r="326" spans="1:11" s="58" customFormat="1" ht="27" customHeight="1">
      <c r="A326" s="109" t="s">
        <v>239</v>
      </c>
      <c r="B326" s="110"/>
      <c r="C326" s="111"/>
      <c r="D326" s="28" t="s">
        <v>240</v>
      </c>
      <c r="E326" s="66">
        <f>SUM(E327,E330)</f>
        <v>0</v>
      </c>
      <c r="F326" s="66">
        <f t="shared" si="62"/>
        <v>0</v>
      </c>
      <c r="G326" s="67">
        <f>SUM(G327,G330)</f>
        <v>0</v>
      </c>
      <c r="H326" s="67">
        <f t="shared" si="60"/>
        <v>0</v>
      </c>
      <c r="I326" s="67">
        <f>SUM(I327,I330)</f>
        <v>4114</v>
      </c>
      <c r="J326" s="67">
        <v>0</v>
      </c>
      <c r="K326" s="68">
        <v>0</v>
      </c>
    </row>
    <row r="327" spans="1:11" ht="15.75" customHeight="1">
      <c r="A327" s="100" t="s">
        <v>157</v>
      </c>
      <c r="B327" s="101"/>
      <c r="C327" s="102"/>
      <c r="D327" s="18" t="s">
        <v>88</v>
      </c>
      <c r="E327" s="47">
        <f>SUM(E328)</f>
        <v>0</v>
      </c>
      <c r="F327" s="47">
        <f t="shared" si="62"/>
        <v>0</v>
      </c>
      <c r="G327" s="64">
        <f>SUM(G328)</f>
        <v>0</v>
      </c>
      <c r="H327" s="64">
        <f aca="true" t="shared" si="67" ref="H327:H390">(G327/7.5345)</f>
        <v>0</v>
      </c>
      <c r="I327" s="64">
        <f>SUM(I328)</f>
        <v>3583</v>
      </c>
      <c r="J327" s="64">
        <v>0</v>
      </c>
      <c r="K327" s="65">
        <v>0</v>
      </c>
    </row>
    <row r="328" spans="1:11" ht="15.75" customHeight="1">
      <c r="A328" s="103">
        <v>3</v>
      </c>
      <c r="B328" s="104"/>
      <c r="C328" s="105"/>
      <c r="D328" s="69" t="s">
        <v>23</v>
      </c>
      <c r="E328" s="47">
        <f>SUM(E329)</f>
        <v>0</v>
      </c>
      <c r="F328" s="47">
        <f t="shared" si="62"/>
        <v>0</v>
      </c>
      <c r="G328" s="64">
        <f>SUM(G329)</f>
        <v>0</v>
      </c>
      <c r="H328" s="64">
        <f t="shared" si="67"/>
        <v>0</v>
      </c>
      <c r="I328" s="64">
        <f>SUM(I329)</f>
        <v>3583</v>
      </c>
      <c r="J328" s="64">
        <v>0</v>
      </c>
      <c r="K328" s="65">
        <v>0</v>
      </c>
    </row>
    <row r="329" spans="1:11" ht="15.75" customHeight="1">
      <c r="A329" s="106">
        <v>32</v>
      </c>
      <c r="B329" s="107"/>
      <c r="C329" s="108"/>
      <c r="D329" s="69" t="s">
        <v>36</v>
      </c>
      <c r="E329" s="47">
        <v>0</v>
      </c>
      <c r="F329" s="47">
        <f t="shared" si="62"/>
        <v>0</v>
      </c>
      <c r="G329" s="64">
        <v>0</v>
      </c>
      <c r="H329" s="64">
        <f t="shared" si="67"/>
        <v>0</v>
      </c>
      <c r="I329" s="64">
        <v>3583</v>
      </c>
      <c r="J329" s="64">
        <v>0</v>
      </c>
      <c r="K329" s="65">
        <v>0</v>
      </c>
    </row>
    <row r="330" spans="1:13" ht="15.75" customHeight="1">
      <c r="A330" s="100" t="s">
        <v>158</v>
      </c>
      <c r="B330" s="101"/>
      <c r="C330" s="102"/>
      <c r="D330" s="18" t="s">
        <v>78</v>
      </c>
      <c r="E330" s="47">
        <f>SUM(E331)</f>
        <v>0</v>
      </c>
      <c r="F330" s="47">
        <f t="shared" si="62"/>
        <v>0</v>
      </c>
      <c r="G330" s="64">
        <f>SUM(G331)</f>
        <v>0</v>
      </c>
      <c r="H330" s="64">
        <f t="shared" si="67"/>
        <v>0</v>
      </c>
      <c r="I330" s="64">
        <f>SUM(I331)</f>
        <v>531</v>
      </c>
      <c r="J330" s="64">
        <v>0</v>
      </c>
      <c r="K330" s="65">
        <v>0</v>
      </c>
      <c r="M330" s="76"/>
    </row>
    <row r="331" spans="1:11" ht="15.75" customHeight="1">
      <c r="A331" s="103">
        <v>3</v>
      </c>
      <c r="B331" s="104"/>
      <c r="C331" s="105"/>
      <c r="D331" s="69" t="s">
        <v>23</v>
      </c>
      <c r="E331" s="47">
        <f>SUM(E332)</f>
        <v>0</v>
      </c>
      <c r="F331" s="47">
        <f t="shared" si="62"/>
        <v>0</v>
      </c>
      <c r="G331" s="64">
        <f>SUM(G332)</f>
        <v>0</v>
      </c>
      <c r="H331" s="64">
        <f t="shared" si="67"/>
        <v>0</v>
      </c>
      <c r="I331" s="64">
        <f>SUM(I332)</f>
        <v>531</v>
      </c>
      <c r="J331" s="64">
        <v>0</v>
      </c>
      <c r="K331" s="65">
        <v>0</v>
      </c>
    </row>
    <row r="332" spans="1:11" ht="15.75" customHeight="1">
      <c r="A332" s="106">
        <v>32</v>
      </c>
      <c r="B332" s="107"/>
      <c r="C332" s="108"/>
      <c r="D332" s="69" t="s">
        <v>36</v>
      </c>
      <c r="E332" s="47">
        <v>0</v>
      </c>
      <c r="F332" s="47">
        <f t="shared" si="62"/>
        <v>0</v>
      </c>
      <c r="G332" s="64">
        <v>0</v>
      </c>
      <c r="H332" s="64">
        <f t="shared" si="67"/>
        <v>0</v>
      </c>
      <c r="I332" s="64">
        <v>531</v>
      </c>
      <c r="J332" s="64">
        <v>0</v>
      </c>
      <c r="K332" s="65">
        <v>0</v>
      </c>
    </row>
    <row r="333" spans="1:11" s="58" customFormat="1" ht="25.5" customHeight="1">
      <c r="A333" s="109" t="s">
        <v>192</v>
      </c>
      <c r="B333" s="110"/>
      <c r="C333" s="111"/>
      <c r="D333" s="28" t="s">
        <v>242</v>
      </c>
      <c r="E333" s="66">
        <f>SUM(E334)</f>
        <v>0</v>
      </c>
      <c r="F333" s="66">
        <f t="shared" si="62"/>
        <v>0</v>
      </c>
      <c r="G333" s="67">
        <f>SUM(G334)</f>
        <v>40000</v>
      </c>
      <c r="H333" s="67">
        <f t="shared" si="67"/>
        <v>5308.912336585042</v>
      </c>
      <c r="I333" s="67">
        <f>SUM(I334)</f>
        <v>5001</v>
      </c>
      <c r="J333" s="67">
        <f>SUM(J334)</f>
        <v>5308</v>
      </c>
      <c r="K333" s="68">
        <f>SUM(K334)</f>
        <v>5001</v>
      </c>
    </row>
    <row r="334" spans="1:11" s="58" customFormat="1" ht="25.5" customHeight="1">
      <c r="A334" s="109" t="s">
        <v>241</v>
      </c>
      <c r="B334" s="110"/>
      <c r="C334" s="111"/>
      <c r="D334" s="28" t="s">
        <v>242</v>
      </c>
      <c r="E334" s="66">
        <f>SUM(E335,E338)</f>
        <v>0</v>
      </c>
      <c r="F334" s="66">
        <f t="shared" si="62"/>
        <v>0</v>
      </c>
      <c r="G334" s="67">
        <f>SUM(G335,G338)</f>
        <v>40000</v>
      </c>
      <c r="H334" s="67">
        <f t="shared" si="67"/>
        <v>5308.912336585042</v>
      </c>
      <c r="I334" s="67">
        <f>SUM(I335,I338)</f>
        <v>5001</v>
      </c>
      <c r="J334" s="67">
        <f>SUM(J335,J338)</f>
        <v>5308</v>
      </c>
      <c r="K334" s="68">
        <f>SUM(K335,K338)</f>
        <v>5001</v>
      </c>
    </row>
    <row r="335" spans="1:11" ht="15.75" customHeight="1">
      <c r="A335" s="100" t="s">
        <v>157</v>
      </c>
      <c r="B335" s="101"/>
      <c r="C335" s="102"/>
      <c r="D335" s="18" t="s">
        <v>88</v>
      </c>
      <c r="E335" s="47">
        <f>SUM(E336)</f>
        <v>0</v>
      </c>
      <c r="F335" s="47">
        <f t="shared" si="62"/>
        <v>0</v>
      </c>
      <c r="G335" s="64">
        <f>SUM(G336)</f>
        <v>20000</v>
      </c>
      <c r="H335" s="64">
        <f t="shared" si="67"/>
        <v>2654.456168292521</v>
      </c>
      <c r="I335" s="64">
        <f aca="true" t="shared" si="68" ref="I335:K336">SUM(I336)</f>
        <v>2877</v>
      </c>
      <c r="J335" s="64">
        <f t="shared" si="68"/>
        <v>2654</v>
      </c>
      <c r="K335" s="65">
        <f t="shared" si="68"/>
        <v>2877</v>
      </c>
    </row>
    <row r="336" spans="1:11" ht="15.75" customHeight="1">
      <c r="A336" s="103">
        <v>3</v>
      </c>
      <c r="B336" s="104"/>
      <c r="C336" s="105"/>
      <c r="D336" s="69" t="s">
        <v>23</v>
      </c>
      <c r="E336" s="47">
        <f>SUM(E337)</f>
        <v>0</v>
      </c>
      <c r="F336" s="47">
        <f t="shared" si="62"/>
        <v>0</v>
      </c>
      <c r="G336" s="64">
        <f>SUM(G337)</f>
        <v>20000</v>
      </c>
      <c r="H336" s="64">
        <f t="shared" si="67"/>
        <v>2654.456168292521</v>
      </c>
      <c r="I336" s="64">
        <f t="shared" si="68"/>
        <v>2877</v>
      </c>
      <c r="J336" s="64">
        <f t="shared" si="68"/>
        <v>2654</v>
      </c>
      <c r="K336" s="65">
        <f t="shared" si="68"/>
        <v>2877</v>
      </c>
    </row>
    <row r="337" spans="1:11" ht="15.75" customHeight="1">
      <c r="A337" s="106">
        <v>32</v>
      </c>
      <c r="B337" s="107"/>
      <c r="C337" s="108"/>
      <c r="D337" s="69" t="s">
        <v>36</v>
      </c>
      <c r="E337" s="47">
        <v>0</v>
      </c>
      <c r="F337" s="47">
        <f t="shared" si="62"/>
        <v>0</v>
      </c>
      <c r="G337" s="64">
        <v>20000</v>
      </c>
      <c r="H337" s="64">
        <f t="shared" si="67"/>
        <v>2654.456168292521</v>
      </c>
      <c r="I337" s="64">
        <v>2877</v>
      </c>
      <c r="J337" s="64">
        <v>2654</v>
      </c>
      <c r="K337" s="65">
        <v>2877</v>
      </c>
    </row>
    <row r="338" spans="1:11" ht="15.75" customHeight="1">
      <c r="A338" s="100" t="s">
        <v>158</v>
      </c>
      <c r="B338" s="101"/>
      <c r="C338" s="102"/>
      <c r="D338" s="18" t="s">
        <v>78</v>
      </c>
      <c r="E338" s="47">
        <f>SUM(E339)</f>
        <v>0</v>
      </c>
      <c r="F338" s="47">
        <f t="shared" si="62"/>
        <v>0</v>
      </c>
      <c r="G338" s="64">
        <f>SUM(G339)</f>
        <v>20000</v>
      </c>
      <c r="H338" s="64">
        <f t="shared" si="67"/>
        <v>2654.456168292521</v>
      </c>
      <c r="I338" s="64">
        <f aca="true" t="shared" si="69" ref="I338:K339">SUM(I339)</f>
        <v>2124</v>
      </c>
      <c r="J338" s="64">
        <f t="shared" si="69"/>
        <v>2654</v>
      </c>
      <c r="K338" s="65">
        <f t="shared" si="69"/>
        <v>2124</v>
      </c>
    </row>
    <row r="339" spans="1:11" ht="15.75" customHeight="1">
      <c r="A339" s="103">
        <v>3</v>
      </c>
      <c r="B339" s="104"/>
      <c r="C339" s="105"/>
      <c r="D339" s="69" t="s">
        <v>23</v>
      </c>
      <c r="E339" s="47">
        <f>SUM(E340)</f>
        <v>0</v>
      </c>
      <c r="F339" s="47">
        <f t="shared" si="62"/>
        <v>0</v>
      </c>
      <c r="G339" s="64">
        <f>SUM(G340)</f>
        <v>20000</v>
      </c>
      <c r="H339" s="64">
        <f t="shared" si="67"/>
        <v>2654.456168292521</v>
      </c>
      <c r="I339" s="64">
        <f t="shared" si="69"/>
        <v>2124</v>
      </c>
      <c r="J339" s="64">
        <f t="shared" si="69"/>
        <v>2654</v>
      </c>
      <c r="K339" s="65">
        <f t="shared" si="69"/>
        <v>2124</v>
      </c>
    </row>
    <row r="340" spans="1:11" ht="15.75" customHeight="1">
      <c r="A340" s="106">
        <v>32</v>
      </c>
      <c r="B340" s="107"/>
      <c r="C340" s="108"/>
      <c r="D340" s="69" t="s">
        <v>36</v>
      </c>
      <c r="E340" s="47">
        <v>0</v>
      </c>
      <c r="F340" s="47">
        <f t="shared" si="62"/>
        <v>0</v>
      </c>
      <c r="G340" s="64">
        <v>20000</v>
      </c>
      <c r="H340" s="64">
        <f t="shared" si="67"/>
        <v>2654.456168292521</v>
      </c>
      <c r="I340" s="64">
        <v>2124</v>
      </c>
      <c r="J340" s="64">
        <v>2654</v>
      </c>
      <c r="K340" s="65">
        <v>2124</v>
      </c>
    </row>
    <row r="341" spans="1:11" s="58" customFormat="1" ht="15.75" customHeight="1">
      <c r="A341" s="109" t="s">
        <v>195</v>
      </c>
      <c r="B341" s="110"/>
      <c r="C341" s="111"/>
      <c r="D341" s="28" t="s">
        <v>270</v>
      </c>
      <c r="E341" s="66">
        <f>SUM(E342)</f>
        <v>0</v>
      </c>
      <c r="F341" s="66">
        <f>SUM(F342)</f>
        <v>0</v>
      </c>
      <c r="G341" s="67">
        <f>SUM(G342)</f>
        <v>30000</v>
      </c>
      <c r="H341" s="67">
        <f t="shared" si="67"/>
        <v>3981.684252438781</v>
      </c>
      <c r="I341" s="67">
        <v>0</v>
      </c>
      <c r="J341" s="67">
        <f>SUM(J342)</f>
        <v>3982</v>
      </c>
      <c r="K341" s="68">
        <f>SUM(K342)</f>
        <v>3980</v>
      </c>
    </row>
    <row r="342" spans="1:11" s="58" customFormat="1" ht="15.75" customHeight="1">
      <c r="A342" s="109" t="s">
        <v>243</v>
      </c>
      <c r="B342" s="110"/>
      <c r="C342" s="111"/>
      <c r="D342" s="28" t="s">
        <v>270</v>
      </c>
      <c r="E342" s="66">
        <f aca="true" t="shared" si="70" ref="E342:F344">SUM(E343)</f>
        <v>0</v>
      </c>
      <c r="F342" s="66">
        <f t="shared" si="70"/>
        <v>0</v>
      </c>
      <c r="G342" s="67">
        <f>SUM(G343,G346)</f>
        <v>30000</v>
      </c>
      <c r="H342" s="67">
        <f t="shared" si="67"/>
        <v>3981.684252438781</v>
      </c>
      <c r="I342" s="67">
        <v>0</v>
      </c>
      <c r="J342" s="67">
        <f>SUM(J343,J346)</f>
        <v>3982</v>
      </c>
      <c r="K342" s="68">
        <f>SUM(K343,K346)</f>
        <v>3980</v>
      </c>
    </row>
    <row r="343" spans="1:11" ht="15.75" customHeight="1">
      <c r="A343" s="100" t="s">
        <v>157</v>
      </c>
      <c r="B343" s="101"/>
      <c r="C343" s="102"/>
      <c r="D343" s="18" t="s">
        <v>88</v>
      </c>
      <c r="E343" s="47">
        <f t="shared" si="70"/>
        <v>0</v>
      </c>
      <c r="F343" s="47">
        <f t="shared" si="70"/>
        <v>0</v>
      </c>
      <c r="G343" s="64">
        <f>SUM(G344)</f>
        <v>15000</v>
      </c>
      <c r="H343" s="64">
        <f t="shared" si="67"/>
        <v>1990.8421262193906</v>
      </c>
      <c r="I343" s="64">
        <v>0</v>
      </c>
      <c r="J343" s="64">
        <f>SUM(J344)</f>
        <v>1991</v>
      </c>
      <c r="K343" s="65">
        <f>SUM(K344)</f>
        <v>1990</v>
      </c>
    </row>
    <row r="344" spans="1:11" ht="15.75" customHeight="1">
      <c r="A344" s="103">
        <v>3</v>
      </c>
      <c r="B344" s="104"/>
      <c r="C344" s="105"/>
      <c r="D344" s="69" t="s">
        <v>23</v>
      </c>
      <c r="E344" s="47">
        <f t="shared" si="70"/>
        <v>0</v>
      </c>
      <c r="F344" s="47">
        <f t="shared" si="70"/>
        <v>0</v>
      </c>
      <c r="G344" s="64">
        <f>SUM(G345)</f>
        <v>15000</v>
      </c>
      <c r="H344" s="64">
        <f t="shared" si="67"/>
        <v>1990.8421262193906</v>
      </c>
      <c r="I344" s="64">
        <v>0</v>
      </c>
      <c r="J344" s="64">
        <f>SUM(J345)</f>
        <v>1991</v>
      </c>
      <c r="K344" s="65">
        <f>SUM(K345)</f>
        <v>1990</v>
      </c>
    </row>
    <row r="345" spans="1:11" ht="15.75" customHeight="1">
      <c r="A345" s="106">
        <v>32</v>
      </c>
      <c r="B345" s="107"/>
      <c r="C345" s="108"/>
      <c r="D345" s="69" t="s">
        <v>36</v>
      </c>
      <c r="E345" s="47">
        <v>0</v>
      </c>
      <c r="F345" s="47">
        <v>0</v>
      </c>
      <c r="G345" s="64">
        <v>15000</v>
      </c>
      <c r="H345" s="64">
        <f t="shared" si="67"/>
        <v>1990.8421262193906</v>
      </c>
      <c r="I345" s="64">
        <v>0</v>
      </c>
      <c r="J345" s="64">
        <v>1991</v>
      </c>
      <c r="K345" s="65">
        <v>1990</v>
      </c>
    </row>
    <row r="346" spans="1:11" ht="15.75" customHeight="1">
      <c r="A346" s="100" t="s">
        <v>158</v>
      </c>
      <c r="B346" s="101"/>
      <c r="C346" s="102"/>
      <c r="D346" s="18" t="s">
        <v>78</v>
      </c>
      <c r="E346" s="47">
        <f aca="true" t="shared" si="71" ref="E346:G347">SUM(E347)</f>
        <v>0</v>
      </c>
      <c r="F346" s="47">
        <f t="shared" si="71"/>
        <v>0</v>
      </c>
      <c r="G346" s="64">
        <f t="shared" si="71"/>
        <v>15000</v>
      </c>
      <c r="H346" s="64">
        <f t="shared" si="67"/>
        <v>1990.8421262193906</v>
      </c>
      <c r="I346" s="64">
        <v>0</v>
      </c>
      <c r="J346" s="64">
        <f>SUM(J347)</f>
        <v>1991</v>
      </c>
      <c r="K346" s="65">
        <f>SUM(K347)</f>
        <v>1990</v>
      </c>
    </row>
    <row r="347" spans="1:11" ht="15.75" customHeight="1">
      <c r="A347" s="103">
        <v>3</v>
      </c>
      <c r="B347" s="104"/>
      <c r="C347" s="105"/>
      <c r="D347" s="69" t="s">
        <v>23</v>
      </c>
      <c r="E347" s="47">
        <f t="shared" si="71"/>
        <v>0</v>
      </c>
      <c r="F347" s="47">
        <f t="shared" si="71"/>
        <v>0</v>
      </c>
      <c r="G347" s="64">
        <f t="shared" si="71"/>
        <v>15000</v>
      </c>
      <c r="H347" s="64">
        <f t="shared" si="67"/>
        <v>1990.8421262193906</v>
      </c>
      <c r="I347" s="64">
        <v>0</v>
      </c>
      <c r="J347" s="64">
        <f>SUM(J348)</f>
        <v>1991</v>
      </c>
      <c r="K347" s="65">
        <f>SUM(K348)</f>
        <v>1990</v>
      </c>
    </row>
    <row r="348" spans="1:11" ht="15.75" customHeight="1">
      <c r="A348" s="106">
        <v>32</v>
      </c>
      <c r="B348" s="107"/>
      <c r="C348" s="108"/>
      <c r="D348" s="69" t="s">
        <v>36</v>
      </c>
      <c r="E348" s="47">
        <v>0</v>
      </c>
      <c r="F348" s="47">
        <v>0</v>
      </c>
      <c r="G348" s="64">
        <v>15000</v>
      </c>
      <c r="H348" s="64">
        <f t="shared" si="67"/>
        <v>1990.8421262193906</v>
      </c>
      <c r="I348" s="64">
        <v>0</v>
      </c>
      <c r="J348" s="64">
        <v>1991</v>
      </c>
      <c r="K348" s="65">
        <v>1990</v>
      </c>
    </row>
    <row r="349" spans="1:11" s="58" customFormat="1" ht="15.75" customHeight="1">
      <c r="A349" s="109" t="s">
        <v>195</v>
      </c>
      <c r="B349" s="110"/>
      <c r="C349" s="111"/>
      <c r="D349" s="28" t="s">
        <v>244</v>
      </c>
      <c r="E349" s="66">
        <f>SUM(E350)</f>
        <v>0</v>
      </c>
      <c r="F349" s="66">
        <f t="shared" si="62"/>
        <v>0</v>
      </c>
      <c r="G349" s="67">
        <f>SUM(G350)</f>
        <v>0</v>
      </c>
      <c r="H349" s="67">
        <f t="shared" si="67"/>
        <v>0</v>
      </c>
      <c r="I349" s="67">
        <f>SUM(I350)</f>
        <v>1859</v>
      </c>
      <c r="J349" s="67">
        <v>0</v>
      </c>
      <c r="K349" s="68">
        <v>0</v>
      </c>
    </row>
    <row r="350" spans="1:11" s="58" customFormat="1" ht="15.75" customHeight="1">
      <c r="A350" s="109" t="s">
        <v>243</v>
      </c>
      <c r="B350" s="110"/>
      <c r="C350" s="111"/>
      <c r="D350" s="28" t="s">
        <v>244</v>
      </c>
      <c r="E350" s="66">
        <f>SUM(E351,E354)</f>
        <v>0</v>
      </c>
      <c r="F350" s="66">
        <f t="shared" si="62"/>
        <v>0</v>
      </c>
      <c r="G350" s="67">
        <f>SUM(G351,G354)</f>
        <v>0</v>
      </c>
      <c r="H350" s="67">
        <f t="shared" si="67"/>
        <v>0</v>
      </c>
      <c r="I350" s="67">
        <f>SUM(I351,I354)</f>
        <v>1859</v>
      </c>
      <c r="J350" s="67">
        <v>0</v>
      </c>
      <c r="K350" s="68">
        <v>0</v>
      </c>
    </row>
    <row r="351" spans="1:11" ht="15.75" customHeight="1">
      <c r="A351" s="100" t="s">
        <v>157</v>
      </c>
      <c r="B351" s="101"/>
      <c r="C351" s="102"/>
      <c r="D351" s="18" t="s">
        <v>88</v>
      </c>
      <c r="E351" s="47">
        <f>SUM(E352)</f>
        <v>0</v>
      </c>
      <c r="F351" s="47">
        <f t="shared" si="62"/>
        <v>0</v>
      </c>
      <c r="G351" s="64">
        <f>SUM(G352)</f>
        <v>0</v>
      </c>
      <c r="H351" s="64">
        <f t="shared" si="67"/>
        <v>0</v>
      </c>
      <c r="I351" s="64">
        <f>SUM(I352)</f>
        <v>930</v>
      </c>
      <c r="J351" s="64">
        <v>0</v>
      </c>
      <c r="K351" s="65">
        <v>0</v>
      </c>
    </row>
    <row r="352" spans="1:11" ht="15.75" customHeight="1">
      <c r="A352" s="103">
        <v>3</v>
      </c>
      <c r="B352" s="104"/>
      <c r="C352" s="105"/>
      <c r="D352" s="69" t="s">
        <v>23</v>
      </c>
      <c r="E352" s="47">
        <f>SUM(E353)</f>
        <v>0</v>
      </c>
      <c r="F352" s="47">
        <f t="shared" si="62"/>
        <v>0</v>
      </c>
      <c r="G352" s="64">
        <f>SUM(G353)</f>
        <v>0</v>
      </c>
      <c r="H352" s="64">
        <f t="shared" si="67"/>
        <v>0</v>
      </c>
      <c r="I352" s="64">
        <f>SUM(I353)</f>
        <v>930</v>
      </c>
      <c r="J352" s="64">
        <v>0</v>
      </c>
      <c r="K352" s="65">
        <v>0</v>
      </c>
    </row>
    <row r="353" spans="1:11" ht="15.75" customHeight="1">
      <c r="A353" s="106">
        <v>32</v>
      </c>
      <c r="B353" s="107"/>
      <c r="C353" s="108"/>
      <c r="D353" s="69" t="s">
        <v>36</v>
      </c>
      <c r="E353" s="47">
        <v>0</v>
      </c>
      <c r="F353" s="47">
        <f t="shared" si="62"/>
        <v>0</v>
      </c>
      <c r="G353" s="64">
        <v>0</v>
      </c>
      <c r="H353" s="64">
        <f t="shared" si="67"/>
        <v>0</v>
      </c>
      <c r="I353" s="64">
        <v>930</v>
      </c>
      <c r="J353" s="64">
        <v>0</v>
      </c>
      <c r="K353" s="65">
        <v>0</v>
      </c>
    </row>
    <row r="354" spans="1:11" ht="15.75" customHeight="1">
      <c r="A354" s="100" t="s">
        <v>158</v>
      </c>
      <c r="B354" s="101"/>
      <c r="C354" s="102"/>
      <c r="D354" s="18" t="s">
        <v>78</v>
      </c>
      <c r="E354" s="47">
        <f>SUM(E355)</f>
        <v>0</v>
      </c>
      <c r="F354" s="47">
        <f t="shared" si="62"/>
        <v>0</v>
      </c>
      <c r="G354" s="64">
        <f>SUM(G355)</f>
        <v>0</v>
      </c>
      <c r="H354" s="64">
        <f t="shared" si="67"/>
        <v>0</v>
      </c>
      <c r="I354" s="64">
        <f>SUM(I355)</f>
        <v>929</v>
      </c>
      <c r="J354" s="64">
        <v>0</v>
      </c>
      <c r="K354" s="65">
        <v>0</v>
      </c>
    </row>
    <row r="355" spans="1:11" ht="15.75" customHeight="1">
      <c r="A355" s="103">
        <v>3</v>
      </c>
      <c r="B355" s="104"/>
      <c r="C355" s="105"/>
      <c r="D355" s="69" t="s">
        <v>23</v>
      </c>
      <c r="E355" s="47">
        <f>SUM(E356)</f>
        <v>0</v>
      </c>
      <c r="F355" s="47">
        <f t="shared" si="62"/>
        <v>0</v>
      </c>
      <c r="G355" s="64">
        <f>SUM(G356)</f>
        <v>0</v>
      </c>
      <c r="H355" s="64">
        <f t="shared" si="67"/>
        <v>0</v>
      </c>
      <c r="I355" s="64">
        <f>SUM(I356)</f>
        <v>929</v>
      </c>
      <c r="J355" s="64">
        <v>0</v>
      </c>
      <c r="K355" s="65">
        <v>0</v>
      </c>
    </row>
    <row r="356" spans="1:11" ht="15.75" customHeight="1">
      <c r="A356" s="106">
        <v>32</v>
      </c>
      <c r="B356" s="107"/>
      <c r="C356" s="108"/>
      <c r="D356" s="69" t="s">
        <v>36</v>
      </c>
      <c r="E356" s="47">
        <v>0</v>
      </c>
      <c r="F356" s="47">
        <f t="shared" si="62"/>
        <v>0</v>
      </c>
      <c r="G356" s="64">
        <v>0</v>
      </c>
      <c r="H356" s="64">
        <f t="shared" si="67"/>
        <v>0</v>
      </c>
      <c r="I356" s="64">
        <v>929</v>
      </c>
      <c r="J356" s="64">
        <v>0</v>
      </c>
      <c r="K356" s="65">
        <v>0</v>
      </c>
    </row>
    <row r="357" spans="1:11" s="58" customFormat="1" ht="15.75" customHeight="1">
      <c r="A357" s="109" t="s">
        <v>197</v>
      </c>
      <c r="B357" s="110"/>
      <c r="C357" s="111"/>
      <c r="D357" s="28" t="s">
        <v>246</v>
      </c>
      <c r="E357" s="66">
        <f>SUM(E358)</f>
        <v>0</v>
      </c>
      <c r="F357" s="66">
        <f t="shared" si="62"/>
        <v>0</v>
      </c>
      <c r="G357" s="67">
        <f>SUM(G358)</f>
        <v>0</v>
      </c>
      <c r="H357" s="67">
        <f t="shared" si="67"/>
        <v>0</v>
      </c>
      <c r="I357" s="67">
        <f>SUM(I358)</f>
        <v>5940</v>
      </c>
      <c r="J357" s="67">
        <v>0</v>
      </c>
      <c r="K357" s="68">
        <v>0</v>
      </c>
    </row>
    <row r="358" spans="1:11" s="58" customFormat="1" ht="15.75" customHeight="1">
      <c r="A358" s="109" t="s">
        <v>245</v>
      </c>
      <c r="B358" s="110"/>
      <c r="C358" s="111"/>
      <c r="D358" s="28" t="s">
        <v>246</v>
      </c>
      <c r="E358" s="66">
        <f>SUM(E359,E362)</f>
        <v>0</v>
      </c>
      <c r="F358" s="66">
        <f t="shared" si="62"/>
        <v>0</v>
      </c>
      <c r="G358" s="67">
        <f>SUM(G359,G362)</f>
        <v>0</v>
      </c>
      <c r="H358" s="67">
        <f t="shared" si="67"/>
        <v>0</v>
      </c>
      <c r="I358" s="67">
        <f>SUM(I359,I362)</f>
        <v>5940</v>
      </c>
      <c r="J358" s="67">
        <v>0</v>
      </c>
      <c r="K358" s="68">
        <v>0</v>
      </c>
    </row>
    <row r="359" spans="1:11" ht="15.75" customHeight="1">
      <c r="A359" s="100" t="s">
        <v>157</v>
      </c>
      <c r="B359" s="101"/>
      <c r="C359" s="102"/>
      <c r="D359" s="18" t="s">
        <v>88</v>
      </c>
      <c r="E359" s="47">
        <f>SUM(E360)</f>
        <v>0</v>
      </c>
      <c r="F359" s="47">
        <f t="shared" si="62"/>
        <v>0</v>
      </c>
      <c r="G359" s="64">
        <f>SUM(G360)</f>
        <v>0</v>
      </c>
      <c r="H359" s="64">
        <f t="shared" si="67"/>
        <v>0</v>
      </c>
      <c r="I359" s="64">
        <f>SUM(I360)</f>
        <v>1958</v>
      </c>
      <c r="J359" s="64">
        <v>0</v>
      </c>
      <c r="K359" s="65">
        <v>0</v>
      </c>
    </row>
    <row r="360" spans="1:11" ht="15.75" customHeight="1">
      <c r="A360" s="103">
        <v>3</v>
      </c>
      <c r="B360" s="104"/>
      <c r="C360" s="105"/>
      <c r="D360" s="69" t="s">
        <v>23</v>
      </c>
      <c r="E360" s="47">
        <f>SUM(E361)</f>
        <v>0</v>
      </c>
      <c r="F360" s="47">
        <f t="shared" si="62"/>
        <v>0</v>
      </c>
      <c r="G360" s="64">
        <f>SUM(G361)</f>
        <v>0</v>
      </c>
      <c r="H360" s="64">
        <f t="shared" si="67"/>
        <v>0</v>
      </c>
      <c r="I360" s="64">
        <f>SUM(I361)</f>
        <v>1958</v>
      </c>
      <c r="J360" s="64">
        <v>0</v>
      </c>
      <c r="K360" s="65">
        <v>0</v>
      </c>
    </row>
    <row r="361" spans="1:11" ht="15.75" customHeight="1">
      <c r="A361" s="106">
        <v>32</v>
      </c>
      <c r="B361" s="107"/>
      <c r="C361" s="108"/>
      <c r="D361" s="69" t="s">
        <v>36</v>
      </c>
      <c r="E361" s="47">
        <v>0</v>
      </c>
      <c r="F361" s="47">
        <f t="shared" si="62"/>
        <v>0</v>
      </c>
      <c r="G361" s="64">
        <v>0</v>
      </c>
      <c r="H361" s="64">
        <f t="shared" si="67"/>
        <v>0</v>
      </c>
      <c r="I361" s="64">
        <v>1958</v>
      </c>
      <c r="J361" s="64">
        <v>0</v>
      </c>
      <c r="K361" s="65">
        <v>0</v>
      </c>
    </row>
    <row r="362" spans="1:11" ht="15.75" customHeight="1">
      <c r="A362" s="100" t="s">
        <v>158</v>
      </c>
      <c r="B362" s="101"/>
      <c r="C362" s="102"/>
      <c r="D362" s="18" t="s">
        <v>78</v>
      </c>
      <c r="E362" s="47">
        <f>SUM(E363)</f>
        <v>0</v>
      </c>
      <c r="F362" s="47">
        <f t="shared" si="62"/>
        <v>0</v>
      </c>
      <c r="G362" s="64">
        <f>SUM(G363)</f>
        <v>0</v>
      </c>
      <c r="H362" s="64">
        <f t="shared" si="67"/>
        <v>0</v>
      </c>
      <c r="I362" s="64">
        <f>SUM(I363)</f>
        <v>3982</v>
      </c>
      <c r="J362" s="64">
        <v>0</v>
      </c>
      <c r="K362" s="65">
        <v>0</v>
      </c>
    </row>
    <row r="363" spans="1:11" ht="15.75" customHeight="1">
      <c r="A363" s="103">
        <v>3</v>
      </c>
      <c r="B363" s="104"/>
      <c r="C363" s="105"/>
      <c r="D363" s="69" t="s">
        <v>23</v>
      </c>
      <c r="E363" s="47">
        <f>SUM(E364)</f>
        <v>0</v>
      </c>
      <c r="F363" s="47">
        <f t="shared" si="62"/>
        <v>0</v>
      </c>
      <c r="G363" s="64">
        <f>SUM(G364)</f>
        <v>0</v>
      </c>
      <c r="H363" s="64">
        <f t="shared" si="67"/>
        <v>0</v>
      </c>
      <c r="I363" s="64">
        <f>SUM(I364)</f>
        <v>3982</v>
      </c>
      <c r="J363" s="64">
        <v>0</v>
      </c>
      <c r="K363" s="65">
        <v>0</v>
      </c>
    </row>
    <row r="364" spans="1:11" ht="15.75" customHeight="1">
      <c r="A364" s="106">
        <v>32</v>
      </c>
      <c r="B364" s="107"/>
      <c r="C364" s="108"/>
      <c r="D364" s="69" t="s">
        <v>36</v>
      </c>
      <c r="E364" s="47">
        <v>0</v>
      </c>
      <c r="F364" s="47">
        <f t="shared" si="62"/>
        <v>0</v>
      </c>
      <c r="G364" s="64">
        <v>0</v>
      </c>
      <c r="H364" s="64">
        <f t="shared" si="67"/>
        <v>0</v>
      </c>
      <c r="I364" s="64">
        <v>3982</v>
      </c>
      <c r="J364" s="64">
        <v>0</v>
      </c>
      <c r="K364" s="65">
        <v>0</v>
      </c>
    </row>
    <row r="365" spans="1:11" s="58" customFormat="1" ht="25.5">
      <c r="A365" s="109" t="s">
        <v>159</v>
      </c>
      <c r="B365" s="110"/>
      <c r="C365" s="111"/>
      <c r="D365" s="28" t="s">
        <v>248</v>
      </c>
      <c r="E365" s="66">
        <f>SUM(E366)</f>
        <v>12767.9</v>
      </c>
      <c r="F365" s="66">
        <f t="shared" si="62"/>
        <v>1694.591545557104</v>
      </c>
      <c r="G365" s="67">
        <f>SUM(G366)</f>
        <v>20330</v>
      </c>
      <c r="H365" s="67">
        <f t="shared" si="67"/>
        <v>2698.2546950693477</v>
      </c>
      <c r="I365" s="67">
        <f>SUM(I366)</f>
        <v>3983</v>
      </c>
      <c r="J365" s="67">
        <f>SUM(J366)</f>
        <v>3451</v>
      </c>
      <c r="K365" s="67">
        <f>SUM(K366)</f>
        <v>3983</v>
      </c>
    </row>
    <row r="366" spans="1:11" s="58" customFormat="1" ht="27" customHeight="1">
      <c r="A366" s="109" t="s">
        <v>247</v>
      </c>
      <c r="B366" s="110"/>
      <c r="C366" s="111"/>
      <c r="D366" s="28" t="s">
        <v>248</v>
      </c>
      <c r="E366" s="66">
        <f>SUM(E367,E372)</f>
        <v>12767.9</v>
      </c>
      <c r="F366" s="66">
        <f t="shared" si="62"/>
        <v>1694.591545557104</v>
      </c>
      <c r="G366" s="67">
        <f>SUM(G367,G372)</f>
        <v>20330</v>
      </c>
      <c r="H366" s="67">
        <f t="shared" si="67"/>
        <v>2698.2546950693477</v>
      </c>
      <c r="I366" s="67">
        <f>SUM(I367,I372)</f>
        <v>3983</v>
      </c>
      <c r="J366" s="67">
        <f>SUM(J367,J372)</f>
        <v>3451</v>
      </c>
      <c r="K366" s="67">
        <f>SUM(K367,K372)</f>
        <v>3983</v>
      </c>
    </row>
    <row r="367" spans="1:11" ht="15" customHeight="1">
      <c r="A367" s="100" t="s">
        <v>251</v>
      </c>
      <c r="B367" s="101"/>
      <c r="C367" s="102"/>
      <c r="D367" s="18" t="s">
        <v>89</v>
      </c>
      <c r="E367" s="47">
        <f>SUM(E368,E370)</f>
        <v>5500</v>
      </c>
      <c r="F367" s="47">
        <f t="shared" si="62"/>
        <v>729.9754462804433</v>
      </c>
      <c r="G367" s="64">
        <f>SUM(G368,G370)</f>
        <v>5330</v>
      </c>
      <c r="H367" s="64">
        <f t="shared" si="67"/>
        <v>707.4125688499569</v>
      </c>
      <c r="I367" s="64">
        <f>SUM(I368,I370)</f>
        <v>2655</v>
      </c>
      <c r="J367" s="64">
        <f>SUM(J368,J370)</f>
        <v>707</v>
      </c>
      <c r="K367" s="65">
        <f>SUM(K368,K370)</f>
        <v>2655</v>
      </c>
    </row>
    <row r="368" spans="1:11" ht="15">
      <c r="A368" s="103">
        <v>3</v>
      </c>
      <c r="B368" s="104"/>
      <c r="C368" s="105"/>
      <c r="D368" s="69" t="s">
        <v>23</v>
      </c>
      <c r="E368" s="47">
        <f>SUM(E369)</f>
        <v>0</v>
      </c>
      <c r="F368" s="47">
        <f t="shared" si="62"/>
        <v>0</v>
      </c>
      <c r="G368" s="64">
        <f>SUM(G369)</f>
        <v>2330</v>
      </c>
      <c r="H368" s="64">
        <f t="shared" si="67"/>
        <v>309.2441436060787</v>
      </c>
      <c r="I368" s="64">
        <f>SUM(I369)</f>
        <v>664</v>
      </c>
      <c r="J368" s="64">
        <f>SUM(J369)</f>
        <v>309</v>
      </c>
      <c r="K368" s="65">
        <f>SUM(K369)</f>
        <v>664</v>
      </c>
    </row>
    <row r="369" spans="1:11" ht="15">
      <c r="A369" s="106">
        <v>32</v>
      </c>
      <c r="B369" s="107"/>
      <c r="C369" s="108"/>
      <c r="D369" s="69" t="s">
        <v>36</v>
      </c>
      <c r="E369" s="47">
        <v>0</v>
      </c>
      <c r="F369" s="47">
        <f t="shared" si="62"/>
        <v>0</v>
      </c>
      <c r="G369" s="64">
        <v>2330</v>
      </c>
      <c r="H369" s="64">
        <f t="shared" si="67"/>
        <v>309.2441436060787</v>
      </c>
      <c r="I369" s="64">
        <v>664</v>
      </c>
      <c r="J369" s="64">
        <v>309</v>
      </c>
      <c r="K369" s="65">
        <v>664</v>
      </c>
    </row>
    <row r="370" spans="1:11" ht="15" customHeight="1">
      <c r="A370" s="60">
        <v>4</v>
      </c>
      <c r="B370" s="61"/>
      <c r="C370" s="62"/>
      <c r="D370" s="25" t="s">
        <v>25</v>
      </c>
      <c r="E370" s="66">
        <f>SUM(E371)</f>
        <v>5500</v>
      </c>
      <c r="F370" s="66">
        <f t="shared" si="62"/>
        <v>729.9754462804433</v>
      </c>
      <c r="G370" s="67">
        <f>SUM(G371)</f>
        <v>3000</v>
      </c>
      <c r="H370" s="67">
        <f t="shared" si="67"/>
        <v>398.1684252438781</v>
      </c>
      <c r="I370" s="67">
        <f>SUM(I371)</f>
        <v>1991</v>
      </c>
      <c r="J370" s="67">
        <f>SUM(J371)</f>
        <v>398</v>
      </c>
      <c r="K370" s="68">
        <f>SUM(K371)</f>
        <v>1991</v>
      </c>
    </row>
    <row r="371" spans="1:11" ht="25.5" customHeight="1">
      <c r="A371" s="60">
        <v>42</v>
      </c>
      <c r="B371" s="61"/>
      <c r="C371" s="62"/>
      <c r="D371" s="26" t="s">
        <v>55</v>
      </c>
      <c r="E371" s="47">
        <v>5500</v>
      </c>
      <c r="F371" s="47">
        <f t="shared" si="62"/>
        <v>729.9754462804433</v>
      </c>
      <c r="G371" s="64">
        <v>3000</v>
      </c>
      <c r="H371" s="64">
        <f t="shared" si="67"/>
        <v>398.1684252438781</v>
      </c>
      <c r="I371" s="64">
        <v>1991</v>
      </c>
      <c r="J371" s="64">
        <v>398</v>
      </c>
      <c r="K371" s="65">
        <v>1991</v>
      </c>
    </row>
    <row r="372" spans="1:11" ht="17.25" customHeight="1">
      <c r="A372" s="100" t="s">
        <v>252</v>
      </c>
      <c r="B372" s="101"/>
      <c r="C372" s="102"/>
      <c r="D372" s="18" t="s">
        <v>79</v>
      </c>
      <c r="E372" s="47">
        <f>SUM(E373,E375)</f>
        <v>7267.9</v>
      </c>
      <c r="F372" s="47">
        <f t="shared" si="62"/>
        <v>964.6160992766606</v>
      </c>
      <c r="G372" s="64">
        <f>SUM(G373,G375)</f>
        <v>15000</v>
      </c>
      <c r="H372" s="64">
        <f t="shared" si="67"/>
        <v>1990.8421262193906</v>
      </c>
      <c r="I372" s="64">
        <f>SUM(I373,I375)</f>
        <v>1328</v>
      </c>
      <c r="J372" s="64">
        <f>SUM(J373,J375)</f>
        <v>2744</v>
      </c>
      <c r="K372" s="65">
        <f>SUM(K373,K375)</f>
        <v>1328</v>
      </c>
    </row>
    <row r="373" spans="1:11" ht="17.25" customHeight="1">
      <c r="A373" s="103">
        <v>3</v>
      </c>
      <c r="B373" s="104"/>
      <c r="C373" s="105"/>
      <c r="D373" s="69" t="s">
        <v>23</v>
      </c>
      <c r="E373" s="47">
        <f>SUM(E374)</f>
        <v>0</v>
      </c>
      <c r="F373" s="47">
        <f t="shared" si="62"/>
        <v>0</v>
      </c>
      <c r="G373" s="64">
        <f>SUM(G374)</f>
        <v>8000</v>
      </c>
      <c r="H373" s="64">
        <f t="shared" si="67"/>
        <v>1061.7824673170085</v>
      </c>
      <c r="I373" s="64">
        <f>SUM(I374)</f>
        <v>664</v>
      </c>
      <c r="J373" s="64">
        <f>SUM(J374)</f>
        <v>1062</v>
      </c>
      <c r="K373" s="65">
        <f>SUM(K374)</f>
        <v>664</v>
      </c>
    </row>
    <row r="374" spans="1:11" ht="17.25" customHeight="1">
      <c r="A374" s="106">
        <v>32</v>
      </c>
      <c r="B374" s="107"/>
      <c r="C374" s="108"/>
      <c r="D374" s="69" t="s">
        <v>36</v>
      </c>
      <c r="E374" s="47">
        <v>0</v>
      </c>
      <c r="F374" s="47">
        <f t="shared" si="62"/>
        <v>0</v>
      </c>
      <c r="G374" s="64">
        <v>8000</v>
      </c>
      <c r="H374" s="64">
        <f t="shared" si="67"/>
        <v>1061.7824673170085</v>
      </c>
      <c r="I374" s="64">
        <v>664</v>
      </c>
      <c r="J374" s="64">
        <v>1062</v>
      </c>
      <c r="K374" s="65">
        <v>664</v>
      </c>
    </row>
    <row r="375" spans="1:11" ht="17.25" customHeight="1">
      <c r="A375" s="60">
        <v>4</v>
      </c>
      <c r="B375" s="61"/>
      <c r="C375" s="62"/>
      <c r="D375" s="25" t="s">
        <v>25</v>
      </c>
      <c r="E375" s="66">
        <f>SUM(E376)</f>
        <v>7267.9</v>
      </c>
      <c r="F375" s="66">
        <f t="shared" si="62"/>
        <v>964.6160992766606</v>
      </c>
      <c r="G375" s="67">
        <f>SUM(G376)</f>
        <v>7000</v>
      </c>
      <c r="H375" s="67">
        <f t="shared" si="67"/>
        <v>929.0596589023824</v>
      </c>
      <c r="I375" s="67">
        <f>SUM(I376)</f>
        <v>664</v>
      </c>
      <c r="J375" s="67">
        <f>SUM(J376)</f>
        <v>1682</v>
      </c>
      <c r="K375" s="68">
        <f>SUM(K376)</f>
        <v>664</v>
      </c>
    </row>
    <row r="376" spans="1:11" ht="27" customHeight="1">
      <c r="A376" s="60">
        <v>42</v>
      </c>
      <c r="B376" s="61"/>
      <c r="C376" s="62"/>
      <c r="D376" s="26" t="s">
        <v>55</v>
      </c>
      <c r="E376" s="47">
        <v>7267.9</v>
      </c>
      <c r="F376" s="47">
        <f t="shared" si="62"/>
        <v>964.6160992766606</v>
      </c>
      <c r="G376" s="64">
        <v>7000</v>
      </c>
      <c r="H376" s="64">
        <f t="shared" si="67"/>
        <v>929.0596589023824</v>
      </c>
      <c r="I376" s="64">
        <v>664</v>
      </c>
      <c r="J376" s="64">
        <v>1682</v>
      </c>
      <c r="K376" s="65">
        <v>664</v>
      </c>
    </row>
    <row r="377" spans="1:11" s="58" customFormat="1" ht="37.5" customHeight="1">
      <c r="A377" s="109" t="s">
        <v>166</v>
      </c>
      <c r="B377" s="110"/>
      <c r="C377" s="111"/>
      <c r="D377" s="63" t="s">
        <v>250</v>
      </c>
      <c r="E377" s="66">
        <f>SUM(E378)</f>
        <v>250000</v>
      </c>
      <c r="F377" s="66">
        <f t="shared" si="62"/>
        <v>33180.70210365651</v>
      </c>
      <c r="G377" s="67">
        <f>SUM(G378)</f>
        <v>3500000</v>
      </c>
      <c r="H377" s="67">
        <f t="shared" si="67"/>
        <v>464529.8294511912</v>
      </c>
      <c r="I377" s="67">
        <f>SUM(I378)</f>
        <v>464529</v>
      </c>
      <c r="J377" s="67">
        <f>SUM(J378)</f>
        <v>464529</v>
      </c>
      <c r="K377" s="68">
        <f>SUM(K378)</f>
        <v>594921</v>
      </c>
    </row>
    <row r="378" spans="1:11" s="58" customFormat="1" ht="39.75" customHeight="1">
      <c r="A378" s="109" t="s">
        <v>249</v>
      </c>
      <c r="B378" s="110"/>
      <c r="C378" s="111"/>
      <c r="D378" s="63" t="s">
        <v>250</v>
      </c>
      <c r="E378" s="66">
        <f>SUM(E379,E384)</f>
        <v>250000</v>
      </c>
      <c r="F378" s="66">
        <f t="shared" si="62"/>
        <v>33180.70210365651</v>
      </c>
      <c r="G378" s="67">
        <f>SUM(G379,G384)</f>
        <v>3500000</v>
      </c>
      <c r="H378" s="67">
        <f t="shared" si="67"/>
        <v>464529.8294511912</v>
      </c>
      <c r="I378" s="67">
        <f>SUM(I379,I384)</f>
        <v>464529</v>
      </c>
      <c r="J378" s="67">
        <f>SUM(J379,J384)</f>
        <v>464529</v>
      </c>
      <c r="K378" s="68">
        <f>SUM(K379,K384)</f>
        <v>594921</v>
      </c>
    </row>
    <row r="379" spans="1:11" ht="15.75" customHeight="1">
      <c r="A379" s="100" t="s">
        <v>251</v>
      </c>
      <c r="B379" s="101"/>
      <c r="C379" s="102"/>
      <c r="D379" s="18" t="s">
        <v>89</v>
      </c>
      <c r="E379" s="47">
        <f>SUM(E380,E382)</f>
        <v>50000</v>
      </c>
      <c r="F379" s="47">
        <f aca="true" t="shared" si="72" ref="F379:F396">(E379/7.5345)</f>
        <v>6636.140420731303</v>
      </c>
      <c r="G379" s="64">
        <f>SUM(G380,G382)</f>
        <v>1000000</v>
      </c>
      <c r="H379" s="64">
        <f t="shared" si="67"/>
        <v>132722.80841462605</v>
      </c>
      <c r="I379" s="64">
        <f>SUM(I380,I382)</f>
        <v>132722</v>
      </c>
      <c r="J379" s="64">
        <f>SUM(J380,J382)</f>
        <v>66361</v>
      </c>
      <c r="K379" s="65">
        <f>SUM(K380,K382)</f>
        <v>65361</v>
      </c>
    </row>
    <row r="380" spans="1:11" ht="17.25" customHeight="1">
      <c r="A380" s="103">
        <v>3</v>
      </c>
      <c r="B380" s="104"/>
      <c r="C380" s="105"/>
      <c r="D380" s="69" t="s">
        <v>23</v>
      </c>
      <c r="E380" s="47">
        <f>SUM(E381)</f>
        <v>50000</v>
      </c>
      <c r="F380" s="47">
        <f t="shared" si="72"/>
        <v>6636.140420731303</v>
      </c>
      <c r="G380" s="64">
        <f>SUM(G381)</f>
        <v>150000</v>
      </c>
      <c r="H380" s="64">
        <f t="shared" si="67"/>
        <v>19908.421262193908</v>
      </c>
      <c r="I380" s="64">
        <f>SUM(I381)</f>
        <v>19908</v>
      </c>
      <c r="J380" s="64">
        <f>SUM(J381)</f>
        <v>19908</v>
      </c>
      <c r="K380" s="65">
        <f>SUM(K381)</f>
        <v>19908</v>
      </c>
    </row>
    <row r="381" spans="1:11" ht="16.5" customHeight="1">
      <c r="A381" s="106">
        <v>32</v>
      </c>
      <c r="B381" s="107"/>
      <c r="C381" s="108"/>
      <c r="D381" s="69" t="s">
        <v>36</v>
      </c>
      <c r="E381" s="47">
        <v>50000</v>
      </c>
      <c r="F381" s="47">
        <f t="shared" si="72"/>
        <v>6636.140420731303</v>
      </c>
      <c r="G381" s="64">
        <v>150000</v>
      </c>
      <c r="H381" s="64">
        <f t="shared" si="67"/>
        <v>19908.421262193908</v>
      </c>
      <c r="I381" s="64">
        <v>19908</v>
      </c>
      <c r="J381" s="64">
        <v>19908</v>
      </c>
      <c r="K381" s="65">
        <v>19908</v>
      </c>
    </row>
    <row r="382" spans="1:11" ht="16.5" customHeight="1">
      <c r="A382" s="60">
        <v>4</v>
      </c>
      <c r="B382" s="61"/>
      <c r="C382" s="62"/>
      <c r="D382" s="25" t="s">
        <v>25</v>
      </c>
      <c r="E382" s="66">
        <f>SUM(E383)</f>
        <v>0</v>
      </c>
      <c r="F382" s="66">
        <f t="shared" si="72"/>
        <v>0</v>
      </c>
      <c r="G382" s="67">
        <f>SUM(G383)</f>
        <v>850000</v>
      </c>
      <c r="H382" s="67">
        <f t="shared" si="67"/>
        <v>112814.38715243214</v>
      </c>
      <c r="I382" s="67">
        <f>SUM(I383)</f>
        <v>112814</v>
      </c>
      <c r="J382" s="67">
        <f>SUM(J383)</f>
        <v>46453</v>
      </c>
      <c r="K382" s="68">
        <f>SUM(K383)</f>
        <v>45453</v>
      </c>
    </row>
    <row r="383" spans="1:11" ht="24.75" customHeight="1">
      <c r="A383" s="60">
        <v>45</v>
      </c>
      <c r="B383" s="61"/>
      <c r="C383" s="62"/>
      <c r="D383" s="26" t="s">
        <v>87</v>
      </c>
      <c r="E383" s="47">
        <v>0</v>
      </c>
      <c r="F383" s="47">
        <f t="shared" si="72"/>
        <v>0</v>
      </c>
      <c r="G383" s="64">
        <v>850000</v>
      </c>
      <c r="H383" s="64">
        <f t="shared" si="67"/>
        <v>112814.38715243214</v>
      </c>
      <c r="I383" s="64">
        <v>112814</v>
      </c>
      <c r="J383" s="64">
        <v>46453</v>
      </c>
      <c r="K383" s="65">
        <v>45453</v>
      </c>
    </row>
    <row r="384" spans="1:11" ht="16.5" customHeight="1">
      <c r="A384" s="100" t="s">
        <v>252</v>
      </c>
      <c r="B384" s="101"/>
      <c r="C384" s="102"/>
      <c r="D384" s="18" t="s">
        <v>79</v>
      </c>
      <c r="E384" s="47">
        <f>SUM(E385,E387)</f>
        <v>200000</v>
      </c>
      <c r="F384" s="47">
        <f t="shared" si="72"/>
        <v>26544.56168292521</v>
      </c>
      <c r="G384" s="64">
        <f>SUM(G385,G387)</f>
        <v>2500000</v>
      </c>
      <c r="H384" s="64">
        <f t="shared" si="67"/>
        <v>331807.02103656513</v>
      </c>
      <c r="I384" s="64">
        <f>SUM(I385,I387)</f>
        <v>331807</v>
      </c>
      <c r="J384" s="64">
        <f>SUM(J385,J387)</f>
        <v>398168</v>
      </c>
      <c r="K384" s="65">
        <f>SUM(K385,K387)</f>
        <v>529560</v>
      </c>
    </row>
    <row r="385" spans="1:11" ht="16.5" customHeight="1">
      <c r="A385" s="103">
        <v>3</v>
      </c>
      <c r="B385" s="104"/>
      <c r="C385" s="105"/>
      <c r="D385" s="69" t="s">
        <v>23</v>
      </c>
      <c r="E385" s="47">
        <f>SUM(E386)</f>
        <v>200000</v>
      </c>
      <c r="F385" s="47">
        <f t="shared" si="72"/>
        <v>26544.56168292521</v>
      </c>
      <c r="G385" s="64">
        <f>SUM(G386)</f>
        <v>0</v>
      </c>
      <c r="H385" s="64">
        <f t="shared" si="67"/>
        <v>0</v>
      </c>
      <c r="I385" s="64">
        <f>SUM(I386)</f>
        <v>0</v>
      </c>
      <c r="J385" s="64">
        <f>SUM(J386)</f>
        <v>0</v>
      </c>
      <c r="K385" s="65">
        <f>SUM(K386)</f>
        <v>65030</v>
      </c>
    </row>
    <row r="386" spans="1:11" ht="16.5" customHeight="1">
      <c r="A386" s="106">
        <v>32</v>
      </c>
      <c r="B386" s="107"/>
      <c r="C386" s="108"/>
      <c r="D386" s="69" t="s">
        <v>36</v>
      </c>
      <c r="E386" s="47">
        <v>200000</v>
      </c>
      <c r="F386" s="47">
        <f t="shared" si="72"/>
        <v>26544.56168292521</v>
      </c>
      <c r="G386" s="64">
        <v>0</v>
      </c>
      <c r="H386" s="64">
        <f t="shared" si="67"/>
        <v>0</v>
      </c>
      <c r="I386" s="64">
        <v>0</v>
      </c>
      <c r="J386" s="64">
        <v>0</v>
      </c>
      <c r="K386" s="65">
        <v>65030</v>
      </c>
    </row>
    <row r="387" spans="1:11" ht="15.75" customHeight="1">
      <c r="A387" s="60">
        <v>4</v>
      </c>
      <c r="B387" s="61"/>
      <c r="C387" s="62"/>
      <c r="D387" s="25" t="s">
        <v>25</v>
      </c>
      <c r="E387" s="66">
        <f>SUM(E388)</f>
        <v>0</v>
      </c>
      <c r="F387" s="66">
        <f t="shared" si="72"/>
        <v>0</v>
      </c>
      <c r="G387" s="67">
        <f>SUM(G388)</f>
        <v>2500000</v>
      </c>
      <c r="H387" s="67">
        <f t="shared" si="67"/>
        <v>331807.02103656513</v>
      </c>
      <c r="I387" s="67">
        <f>SUM(I388)</f>
        <v>331807</v>
      </c>
      <c r="J387" s="67">
        <f>SUM(J388)</f>
        <v>398168</v>
      </c>
      <c r="K387" s="68">
        <f>SUM(K388)</f>
        <v>464530</v>
      </c>
    </row>
    <row r="388" spans="1:11" ht="25.5" customHeight="1">
      <c r="A388" s="60">
        <v>45</v>
      </c>
      <c r="B388" s="61"/>
      <c r="C388" s="62"/>
      <c r="D388" s="26" t="s">
        <v>87</v>
      </c>
      <c r="E388" s="47">
        <v>0</v>
      </c>
      <c r="F388" s="47">
        <f t="shared" si="72"/>
        <v>0</v>
      </c>
      <c r="G388" s="64">
        <v>2500000</v>
      </c>
      <c r="H388" s="64">
        <f t="shared" si="67"/>
        <v>331807.02103656513</v>
      </c>
      <c r="I388" s="64">
        <v>331807</v>
      </c>
      <c r="J388" s="64">
        <v>398168</v>
      </c>
      <c r="K388" s="65">
        <v>464530</v>
      </c>
    </row>
    <row r="389" spans="1:11" s="58" customFormat="1" ht="15.75" customHeight="1">
      <c r="A389" s="109" t="s">
        <v>169</v>
      </c>
      <c r="B389" s="110"/>
      <c r="C389" s="111"/>
      <c r="D389" s="63" t="s">
        <v>254</v>
      </c>
      <c r="E389" s="66">
        <f>SUM(E390)</f>
        <v>15000</v>
      </c>
      <c r="F389" s="66">
        <f t="shared" si="72"/>
        <v>1990.8421262193906</v>
      </c>
      <c r="G389" s="67">
        <f>SUM(G390)</f>
        <v>0</v>
      </c>
      <c r="H389" s="67">
        <f t="shared" si="67"/>
        <v>0</v>
      </c>
      <c r="I389" s="67">
        <f>SUM(I390)</f>
        <v>3319</v>
      </c>
      <c r="J389" s="67">
        <v>0</v>
      </c>
      <c r="K389" s="68">
        <v>0</v>
      </c>
    </row>
    <row r="390" spans="1:11" s="58" customFormat="1" ht="16.5" customHeight="1">
      <c r="A390" s="109" t="s">
        <v>253</v>
      </c>
      <c r="B390" s="110"/>
      <c r="C390" s="111"/>
      <c r="D390" s="63" t="s">
        <v>254</v>
      </c>
      <c r="E390" s="66">
        <f>SUM(E391,E394)</f>
        <v>15000</v>
      </c>
      <c r="F390" s="66">
        <f t="shared" si="72"/>
        <v>1990.8421262193906</v>
      </c>
      <c r="G390" s="67">
        <f>SUM(G391,G394)</f>
        <v>0</v>
      </c>
      <c r="H390" s="67">
        <f t="shared" si="67"/>
        <v>0</v>
      </c>
      <c r="I390" s="67">
        <f>SUM(I391,I394)</f>
        <v>3319</v>
      </c>
      <c r="J390" s="67">
        <v>0</v>
      </c>
      <c r="K390" s="68">
        <v>0</v>
      </c>
    </row>
    <row r="391" spans="1:11" ht="16.5" customHeight="1">
      <c r="A391" s="100" t="s">
        <v>251</v>
      </c>
      <c r="B391" s="101"/>
      <c r="C391" s="102"/>
      <c r="D391" s="18" t="s">
        <v>89</v>
      </c>
      <c r="E391" s="47">
        <f>SUM(E392)</f>
        <v>5000</v>
      </c>
      <c r="F391" s="47">
        <f t="shared" si="72"/>
        <v>663.6140420731302</v>
      </c>
      <c r="G391" s="64">
        <f>SUM(G392)</f>
        <v>0</v>
      </c>
      <c r="H391" s="64">
        <f aca="true" t="shared" si="73" ref="H391:H396">(G391/7.5345)</f>
        <v>0</v>
      </c>
      <c r="I391" s="64">
        <f>SUM(I392)</f>
        <v>1328</v>
      </c>
      <c r="J391" s="64">
        <v>0</v>
      </c>
      <c r="K391" s="65">
        <v>0</v>
      </c>
    </row>
    <row r="392" spans="1:11" s="58" customFormat="1" ht="16.5" customHeight="1">
      <c r="A392" s="60">
        <v>4</v>
      </c>
      <c r="B392" s="70"/>
      <c r="C392" s="71"/>
      <c r="D392" s="25" t="s">
        <v>25</v>
      </c>
      <c r="E392" s="66">
        <f>SUM(E393)</f>
        <v>5000</v>
      </c>
      <c r="F392" s="66">
        <f t="shared" si="72"/>
        <v>663.6140420731302</v>
      </c>
      <c r="G392" s="67">
        <f>SUM(G393)</f>
        <v>0</v>
      </c>
      <c r="H392" s="67">
        <f t="shared" si="73"/>
        <v>0</v>
      </c>
      <c r="I392" s="67">
        <f>SUM(I393)</f>
        <v>1328</v>
      </c>
      <c r="J392" s="67">
        <v>0</v>
      </c>
      <c r="K392" s="68">
        <v>0</v>
      </c>
    </row>
    <row r="393" spans="1:11" ht="27" customHeight="1">
      <c r="A393" s="60">
        <v>42</v>
      </c>
      <c r="B393" s="61"/>
      <c r="C393" s="62"/>
      <c r="D393" s="26" t="s">
        <v>55</v>
      </c>
      <c r="E393" s="47">
        <v>5000</v>
      </c>
      <c r="F393" s="47">
        <f t="shared" si="72"/>
        <v>663.6140420731302</v>
      </c>
      <c r="G393" s="64">
        <v>0</v>
      </c>
      <c r="H393" s="64">
        <f t="shared" si="73"/>
        <v>0</v>
      </c>
      <c r="I393" s="64">
        <v>1328</v>
      </c>
      <c r="J393" s="64">
        <v>0</v>
      </c>
      <c r="K393" s="65">
        <v>0</v>
      </c>
    </row>
    <row r="394" spans="1:11" ht="16.5" customHeight="1">
      <c r="A394" s="100" t="s">
        <v>252</v>
      </c>
      <c r="B394" s="101"/>
      <c r="C394" s="102"/>
      <c r="D394" s="18" t="s">
        <v>79</v>
      </c>
      <c r="E394" s="47">
        <f>SUM(E395)</f>
        <v>10000</v>
      </c>
      <c r="F394" s="47">
        <f t="shared" si="72"/>
        <v>1327.2280841462605</v>
      </c>
      <c r="G394" s="64">
        <f>SUM(G395)</f>
        <v>0</v>
      </c>
      <c r="H394" s="67">
        <f t="shared" si="73"/>
        <v>0</v>
      </c>
      <c r="I394" s="64">
        <f>SUM(I395)</f>
        <v>1991</v>
      </c>
      <c r="J394" s="64">
        <v>0</v>
      </c>
      <c r="K394" s="65">
        <v>0</v>
      </c>
    </row>
    <row r="395" spans="1:11" s="58" customFormat="1" ht="15" customHeight="1">
      <c r="A395" s="60">
        <v>4</v>
      </c>
      <c r="B395" s="70"/>
      <c r="C395" s="71"/>
      <c r="D395" s="25" t="s">
        <v>25</v>
      </c>
      <c r="E395" s="66">
        <f>SUM(E396)</f>
        <v>10000</v>
      </c>
      <c r="F395" s="66">
        <f t="shared" si="72"/>
        <v>1327.2280841462605</v>
      </c>
      <c r="G395" s="67">
        <f>SUM(G396)</f>
        <v>0</v>
      </c>
      <c r="H395" s="67">
        <f t="shared" si="73"/>
        <v>0</v>
      </c>
      <c r="I395" s="67">
        <f>SUM(I396)</f>
        <v>1991</v>
      </c>
      <c r="J395" s="67">
        <v>0</v>
      </c>
      <c r="K395" s="68">
        <v>0</v>
      </c>
    </row>
    <row r="396" spans="1:15" ht="25.5" customHeight="1">
      <c r="A396" s="60">
        <v>42</v>
      </c>
      <c r="B396" s="61"/>
      <c r="C396" s="62"/>
      <c r="D396" s="26" t="s">
        <v>55</v>
      </c>
      <c r="E396" s="47">
        <v>10000</v>
      </c>
      <c r="F396" s="47">
        <f t="shared" si="72"/>
        <v>1327.2280841462605</v>
      </c>
      <c r="G396" s="64">
        <v>0</v>
      </c>
      <c r="H396" s="64">
        <f t="shared" si="73"/>
        <v>0</v>
      </c>
      <c r="I396" s="64">
        <v>1991</v>
      </c>
      <c r="J396" s="64">
        <v>0</v>
      </c>
      <c r="K396" s="65">
        <v>0</v>
      </c>
      <c r="O396" s="48"/>
    </row>
  </sheetData>
  <sheetProtection/>
  <mergeCells count="375">
    <mergeCell ref="A287:C287"/>
    <mergeCell ref="A288:C288"/>
    <mergeCell ref="A289:C289"/>
    <mergeCell ref="A364:C364"/>
    <mergeCell ref="A372:C372"/>
    <mergeCell ref="A373:C373"/>
    <mergeCell ref="A374:C374"/>
    <mergeCell ref="A354:C354"/>
    <mergeCell ref="A355:C355"/>
    <mergeCell ref="A356:C356"/>
    <mergeCell ref="A357:C357"/>
    <mergeCell ref="A358:C358"/>
    <mergeCell ref="A349:C349"/>
    <mergeCell ref="A350:C350"/>
    <mergeCell ref="A351:C351"/>
    <mergeCell ref="A352:C352"/>
    <mergeCell ref="A353:C353"/>
    <mergeCell ref="A310:C310"/>
    <mergeCell ref="A311:C311"/>
    <mergeCell ref="A312:C312"/>
    <mergeCell ref="A313:C313"/>
    <mergeCell ref="A314:C314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292:C292"/>
    <mergeCell ref="A293:C293"/>
    <mergeCell ref="A377:C377"/>
    <mergeCell ref="A359:C359"/>
    <mergeCell ref="A360:C360"/>
    <mergeCell ref="A361:C361"/>
    <mergeCell ref="A362:C362"/>
    <mergeCell ref="A363:C363"/>
    <mergeCell ref="A365:C365"/>
    <mergeCell ref="A366:C366"/>
    <mergeCell ref="A367:C367"/>
    <mergeCell ref="A368:C368"/>
    <mergeCell ref="A369:C369"/>
    <mergeCell ref="A305:C305"/>
    <mergeCell ref="A306:C306"/>
    <mergeCell ref="A307:C307"/>
    <mergeCell ref="A308:C308"/>
    <mergeCell ref="A309:C309"/>
    <mergeCell ref="A300:C300"/>
    <mergeCell ref="A301:C301"/>
    <mergeCell ref="A302:C302"/>
    <mergeCell ref="A303:C303"/>
    <mergeCell ref="A304:C304"/>
    <mergeCell ref="A298:C298"/>
    <mergeCell ref="A299:C299"/>
    <mergeCell ref="A282:C282"/>
    <mergeCell ref="A283:C283"/>
    <mergeCell ref="A284:C284"/>
    <mergeCell ref="A285:C285"/>
    <mergeCell ref="A286:C286"/>
    <mergeCell ref="A294:C294"/>
    <mergeCell ref="A271:C271"/>
    <mergeCell ref="A272:C272"/>
    <mergeCell ref="A273:C273"/>
    <mergeCell ref="A274:C274"/>
    <mergeCell ref="A275:C275"/>
    <mergeCell ref="A276:C276"/>
    <mergeCell ref="A295:C295"/>
    <mergeCell ref="A296:C296"/>
    <mergeCell ref="A297:C297"/>
    <mergeCell ref="A277:C277"/>
    <mergeCell ref="A278:C278"/>
    <mergeCell ref="A279:C279"/>
    <mergeCell ref="A280:C280"/>
    <mergeCell ref="A281:C281"/>
    <mergeCell ref="A290:C290"/>
    <mergeCell ref="A291:C291"/>
    <mergeCell ref="A269:C269"/>
    <mergeCell ref="A270:C270"/>
    <mergeCell ref="A248:C248"/>
    <mergeCell ref="A249:C249"/>
    <mergeCell ref="A250:C250"/>
    <mergeCell ref="A251:C251"/>
    <mergeCell ref="A252:C252"/>
    <mergeCell ref="A264:C264"/>
    <mergeCell ref="A265:C265"/>
    <mergeCell ref="A266:C266"/>
    <mergeCell ref="A267:C267"/>
    <mergeCell ref="A268:C268"/>
    <mergeCell ref="A253:C253"/>
    <mergeCell ref="A254:C254"/>
    <mergeCell ref="A255:C255"/>
    <mergeCell ref="A256:C256"/>
    <mergeCell ref="A257:C257"/>
    <mergeCell ref="A258:C258"/>
    <mergeCell ref="A259:C259"/>
    <mergeCell ref="A260:C260"/>
    <mergeCell ref="A261:C261"/>
    <mergeCell ref="A262:C262"/>
    <mergeCell ref="A263:C263"/>
    <mergeCell ref="A243:C243"/>
    <mergeCell ref="A244:C244"/>
    <mergeCell ref="A245:C245"/>
    <mergeCell ref="A246:C246"/>
    <mergeCell ref="A247:C247"/>
    <mergeCell ref="A238:C238"/>
    <mergeCell ref="A239:C239"/>
    <mergeCell ref="A240:C240"/>
    <mergeCell ref="A241:C241"/>
    <mergeCell ref="A242:C242"/>
    <mergeCell ref="A233:C233"/>
    <mergeCell ref="A234:C234"/>
    <mergeCell ref="A235:C235"/>
    <mergeCell ref="A236:C236"/>
    <mergeCell ref="A237:C237"/>
    <mergeCell ref="A225:C225"/>
    <mergeCell ref="A226:C226"/>
    <mergeCell ref="A227:C227"/>
    <mergeCell ref="A231:C231"/>
    <mergeCell ref="A232:C232"/>
    <mergeCell ref="A228:C228"/>
    <mergeCell ref="A212:C212"/>
    <mergeCell ref="A213:C213"/>
    <mergeCell ref="A214:C214"/>
    <mergeCell ref="A223:C223"/>
    <mergeCell ref="A224:C224"/>
    <mergeCell ref="A207:C207"/>
    <mergeCell ref="A208:C208"/>
    <mergeCell ref="A209:C209"/>
    <mergeCell ref="A210:C210"/>
    <mergeCell ref="A211:C211"/>
    <mergeCell ref="A215:C215"/>
    <mergeCell ref="A216:C216"/>
    <mergeCell ref="A217:C217"/>
    <mergeCell ref="A218:C218"/>
    <mergeCell ref="A219:C219"/>
    <mergeCell ref="A220:C220"/>
    <mergeCell ref="A221:C221"/>
    <mergeCell ref="A222:C222"/>
    <mergeCell ref="A202:C202"/>
    <mergeCell ref="A203:C203"/>
    <mergeCell ref="A204:C204"/>
    <mergeCell ref="A205:C205"/>
    <mergeCell ref="A206:C206"/>
    <mergeCell ref="A197:C197"/>
    <mergeCell ref="A198:C198"/>
    <mergeCell ref="A199:C199"/>
    <mergeCell ref="A200:C200"/>
    <mergeCell ref="A201:C201"/>
    <mergeCell ref="A192:C192"/>
    <mergeCell ref="A193:C193"/>
    <mergeCell ref="A194:C194"/>
    <mergeCell ref="A195:C195"/>
    <mergeCell ref="A196:C196"/>
    <mergeCell ref="A186:C186"/>
    <mergeCell ref="A187:C187"/>
    <mergeCell ref="A188:C188"/>
    <mergeCell ref="A190:C190"/>
    <mergeCell ref="A191:C191"/>
    <mergeCell ref="A189:C189"/>
    <mergeCell ref="A181:C181"/>
    <mergeCell ref="A182:C182"/>
    <mergeCell ref="A183:C183"/>
    <mergeCell ref="A184:C184"/>
    <mergeCell ref="A185:C185"/>
    <mergeCell ref="A176:C176"/>
    <mergeCell ref="A177:C177"/>
    <mergeCell ref="A178:C178"/>
    <mergeCell ref="A179:C179"/>
    <mergeCell ref="A180:C180"/>
    <mergeCell ref="A171:C171"/>
    <mergeCell ref="A172:C172"/>
    <mergeCell ref="A173:C173"/>
    <mergeCell ref="A174:C174"/>
    <mergeCell ref="A175:C175"/>
    <mergeCell ref="A161:C161"/>
    <mergeCell ref="A162:C162"/>
    <mergeCell ref="A163:C163"/>
    <mergeCell ref="A169:C169"/>
    <mergeCell ref="A170:C170"/>
    <mergeCell ref="A164:C164"/>
    <mergeCell ref="A165:C165"/>
    <mergeCell ref="A166:C166"/>
    <mergeCell ref="A167:C167"/>
    <mergeCell ref="A168:C168"/>
    <mergeCell ref="A156:C156"/>
    <mergeCell ref="A157:C157"/>
    <mergeCell ref="A158:C158"/>
    <mergeCell ref="A159:C159"/>
    <mergeCell ref="A160:C160"/>
    <mergeCell ref="A151:C151"/>
    <mergeCell ref="A152:C152"/>
    <mergeCell ref="A153:C153"/>
    <mergeCell ref="A154:C154"/>
    <mergeCell ref="A155:C155"/>
    <mergeCell ref="A143:C143"/>
    <mergeCell ref="A144:C144"/>
    <mergeCell ref="A145:C145"/>
    <mergeCell ref="A149:C149"/>
    <mergeCell ref="A150:C150"/>
    <mergeCell ref="A138:C138"/>
    <mergeCell ref="A139:C139"/>
    <mergeCell ref="A140:C140"/>
    <mergeCell ref="A141:C141"/>
    <mergeCell ref="A142:C142"/>
    <mergeCell ref="A146:C146"/>
    <mergeCell ref="A147:C147"/>
    <mergeCell ref="A148:C148"/>
    <mergeCell ref="A133:C133"/>
    <mergeCell ref="A134:C134"/>
    <mergeCell ref="A135:C135"/>
    <mergeCell ref="A136:C136"/>
    <mergeCell ref="A137:C137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15:C115"/>
    <mergeCell ref="A116:C116"/>
    <mergeCell ref="A117:C117"/>
    <mergeCell ref="A118:C118"/>
    <mergeCell ref="A119:C119"/>
    <mergeCell ref="A110:C110"/>
    <mergeCell ref="A111:C111"/>
    <mergeCell ref="A112:C112"/>
    <mergeCell ref="A113:C113"/>
    <mergeCell ref="A114:C114"/>
    <mergeCell ref="A105:C105"/>
    <mergeCell ref="A106:C106"/>
    <mergeCell ref="A107:C107"/>
    <mergeCell ref="A108:C108"/>
    <mergeCell ref="A109:C109"/>
    <mergeCell ref="A100:C100"/>
    <mergeCell ref="A101:C101"/>
    <mergeCell ref="A102:C102"/>
    <mergeCell ref="A103:C103"/>
    <mergeCell ref="A104:C104"/>
    <mergeCell ref="A95:C95"/>
    <mergeCell ref="A96:C96"/>
    <mergeCell ref="A97:C97"/>
    <mergeCell ref="A98:C98"/>
    <mergeCell ref="A99:C99"/>
    <mergeCell ref="A90:C90"/>
    <mergeCell ref="A91:C91"/>
    <mergeCell ref="A92:C92"/>
    <mergeCell ref="A93:C93"/>
    <mergeCell ref="A94:C94"/>
    <mergeCell ref="A85:C85"/>
    <mergeCell ref="A86:C86"/>
    <mergeCell ref="A87:C87"/>
    <mergeCell ref="A88:C88"/>
    <mergeCell ref="A89:C89"/>
    <mergeCell ref="A80:C80"/>
    <mergeCell ref="A81:C81"/>
    <mergeCell ref="A82:C82"/>
    <mergeCell ref="A83:C83"/>
    <mergeCell ref="A84:C84"/>
    <mergeCell ref="A75:C75"/>
    <mergeCell ref="A76:C76"/>
    <mergeCell ref="A77:C77"/>
    <mergeCell ref="A78:C78"/>
    <mergeCell ref="A79:C79"/>
    <mergeCell ref="A70:C70"/>
    <mergeCell ref="A71:C71"/>
    <mergeCell ref="A72:C72"/>
    <mergeCell ref="A73:C73"/>
    <mergeCell ref="A74:C74"/>
    <mergeCell ref="A65:C65"/>
    <mergeCell ref="A66:C66"/>
    <mergeCell ref="A67:C67"/>
    <mergeCell ref="A68:C68"/>
    <mergeCell ref="A69:C69"/>
    <mergeCell ref="A60:C60"/>
    <mergeCell ref="A61:C61"/>
    <mergeCell ref="A62:C62"/>
    <mergeCell ref="A63:C63"/>
    <mergeCell ref="A64:C64"/>
    <mergeCell ref="A55:C55"/>
    <mergeCell ref="A56:C56"/>
    <mergeCell ref="A57:C57"/>
    <mergeCell ref="A58:C58"/>
    <mergeCell ref="A59:C59"/>
    <mergeCell ref="A50:C50"/>
    <mergeCell ref="A51:C51"/>
    <mergeCell ref="A52:C52"/>
    <mergeCell ref="A53:C53"/>
    <mergeCell ref="A54:C54"/>
    <mergeCell ref="A45:C45"/>
    <mergeCell ref="A46:C46"/>
    <mergeCell ref="A47:C47"/>
    <mergeCell ref="A48:C48"/>
    <mergeCell ref="A49:C49"/>
    <mergeCell ref="A40:C40"/>
    <mergeCell ref="A41:C41"/>
    <mergeCell ref="A42:C42"/>
    <mergeCell ref="A43:C43"/>
    <mergeCell ref="A44:C44"/>
    <mergeCell ref="A378:C378"/>
    <mergeCell ref="A379:C379"/>
    <mergeCell ref="A380:C380"/>
    <mergeCell ref="A381:C381"/>
    <mergeCell ref="A384:C384"/>
    <mergeCell ref="A389:C389"/>
    <mergeCell ref="A390:C390"/>
    <mergeCell ref="A391:C391"/>
    <mergeCell ref="A394:C394"/>
    <mergeCell ref="A385:C385"/>
    <mergeCell ref="A386:C386"/>
    <mergeCell ref="A35:C35"/>
    <mergeCell ref="A36:C36"/>
    <mergeCell ref="A37:C37"/>
    <mergeCell ref="A38:C38"/>
    <mergeCell ref="A39:C39"/>
    <mergeCell ref="A26:C26"/>
    <mergeCell ref="A27:C27"/>
    <mergeCell ref="A6:C6"/>
    <mergeCell ref="A7:C7"/>
    <mergeCell ref="A12:C12"/>
    <mergeCell ref="A13:C13"/>
    <mergeCell ref="A14:C14"/>
    <mergeCell ref="A15:C15"/>
    <mergeCell ref="A25:C25"/>
    <mergeCell ref="A28:C28"/>
    <mergeCell ref="A29:C29"/>
    <mergeCell ref="A30:C30"/>
    <mergeCell ref="A34:C34"/>
    <mergeCell ref="A31:C31"/>
    <mergeCell ref="A32:C32"/>
    <mergeCell ref="A33:C33"/>
    <mergeCell ref="A1:K1"/>
    <mergeCell ref="A3:K3"/>
    <mergeCell ref="A5:C5"/>
    <mergeCell ref="A8:C8"/>
    <mergeCell ref="A9:C9"/>
    <mergeCell ref="A11:C11"/>
    <mergeCell ref="A10:C10"/>
    <mergeCell ref="A22:C22"/>
    <mergeCell ref="A17:C17"/>
    <mergeCell ref="A18:C18"/>
    <mergeCell ref="A19:C19"/>
    <mergeCell ref="A20:C20"/>
    <mergeCell ref="A21:C21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6:C326"/>
    <mergeCell ref="A327:C327"/>
    <mergeCell ref="A328:C328"/>
    <mergeCell ref="A329:C329"/>
    <mergeCell ref="A330:C330"/>
    <mergeCell ref="A339:C339"/>
    <mergeCell ref="A340:C340"/>
    <mergeCell ref="A325:C325"/>
    <mergeCell ref="A336:C336"/>
    <mergeCell ref="A337:C337"/>
    <mergeCell ref="A338:C338"/>
    <mergeCell ref="A331:C331"/>
    <mergeCell ref="A332:C332"/>
    <mergeCell ref="A333:C333"/>
    <mergeCell ref="A334:C334"/>
    <mergeCell ref="A335:C335"/>
  </mergeCells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Lacković</dc:creator>
  <cp:keywords/>
  <dc:description/>
  <cp:lastModifiedBy>GACKO</cp:lastModifiedBy>
  <cp:lastPrinted>2022-11-24T07:11:53Z</cp:lastPrinted>
  <dcterms:created xsi:type="dcterms:W3CDTF">2022-08-12T12:51:27Z</dcterms:created>
  <dcterms:modified xsi:type="dcterms:W3CDTF">2022-12-29T09:16:05Z</dcterms:modified>
  <cp:category/>
  <cp:version/>
  <cp:contentType/>
  <cp:contentStatus/>
</cp:coreProperties>
</file>